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ник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AL">[1]Баланс!$F$10:$AD$14</definedName>
    <definedName name="CALC_IDENTIFIER">[2]TECHSHEET!$G$20</definedName>
    <definedName name="TEMPLATE_SPHERE">[2]TECHSHEET!$G$6</definedName>
    <definedName name="вода">[3]Титульный!$L$24:$L$25</definedName>
    <definedName name="д">[3]Титульный!#REF!</definedName>
    <definedName name="да">[3]Титульный!$L$2:$L$3</definedName>
    <definedName name="качество">[3]Титульный!#REF!</definedName>
    <definedName name="МР">[4]ПАС!$BC$17:$BC$41</definedName>
    <definedName name="налог">[4]ПАС!$BB$37:$BB$39</definedName>
    <definedName name="НДС">[4]ТАР!$S$9:$S$10</definedName>
    <definedName name="нет">[4]ПАС!$AS$3:$AS$4</definedName>
    <definedName name="пит.тех">[4]ПАС!$BB$1:$BB$2</definedName>
    <definedName name="реализация">[4]ПАС!$BB$8:$BB$12</definedName>
    <definedName name="тип">[4]ИВ!$BR$11:$BR$14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3" l="1"/>
  <c r="L24" i="3"/>
  <c r="M60" i="3" l="1"/>
  <c r="K60" i="3"/>
  <c r="J60" i="3"/>
  <c r="I60" i="3"/>
  <c r="H60" i="3"/>
  <c r="G60" i="3"/>
  <c r="G58" i="3" s="1"/>
  <c r="K59" i="3"/>
  <c r="K58" i="3" s="1"/>
  <c r="J59" i="3"/>
  <c r="J58" i="3" s="1"/>
  <c r="I59" i="3"/>
  <c r="H59" i="3"/>
  <c r="F58" i="3"/>
  <c r="E58" i="3"/>
  <c r="O55" i="3"/>
  <c r="N55" i="3"/>
  <c r="M55" i="3"/>
  <c r="L55" i="3"/>
  <c r="K55" i="3"/>
  <c r="J55" i="3"/>
  <c r="I55" i="3"/>
  <c r="H55" i="3"/>
  <c r="G55" i="3"/>
  <c r="F55" i="3"/>
  <c r="E55" i="3"/>
  <c r="M54" i="3"/>
  <c r="N54" i="3" s="1"/>
  <c r="O54" i="3" s="1"/>
  <c r="L54" i="3"/>
  <c r="K54" i="3"/>
  <c r="J54" i="3"/>
  <c r="I54" i="3"/>
  <c r="H54" i="3"/>
  <c r="H52" i="3" s="1"/>
  <c r="G54" i="3"/>
  <c r="G52" i="3" s="1"/>
  <c r="I53" i="3"/>
  <c r="J53" i="3" s="1"/>
  <c r="F52" i="3"/>
  <c r="E52" i="3"/>
  <c r="F49" i="3"/>
  <c r="E49" i="3"/>
  <c r="F46" i="3"/>
  <c r="E46" i="3"/>
  <c r="G45" i="3"/>
  <c r="H45" i="3" s="1"/>
  <c r="I45" i="3" s="1"/>
  <c r="O44" i="3"/>
  <c r="N44" i="3"/>
  <c r="M44" i="3"/>
  <c r="L44" i="3"/>
  <c r="K44" i="3"/>
  <c r="J44" i="3"/>
  <c r="I44" i="3"/>
  <c r="G44" i="3"/>
  <c r="F43" i="3"/>
  <c r="E43" i="3"/>
  <c r="M39" i="3"/>
  <c r="L39" i="3"/>
  <c r="K39" i="3"/>
  <c r="J39" i="3"/>
  <c r="I39" i="3"/>
  <c r="F39" i="3"/>
  <c r="E39" i="3"/>
  <c r="M36" i="3"/>
  <c r="L36" i="3"/>
  <c r="K36" i="3"/>
  <c r="J36" i="3"/>
  <c r="I36" i="3"/>
  <c r="F36" i="3"/>
  <c r="E36" i="3"/>
  <c r="M33" i="3"/>
  <c r="L33" i="3"/>
  <c r="K33" i="3"/>
  <c r="J33" i="3"/>
  <c r="I33" i="3"/>
  <c r="F33" i="3"/>
  <c r="E33" i="3"/>
  <c r="M30" i="3"/>
  <c r="L30" i="3"/>
  <c r="K30" i="3"/>
  <c r="J30" i="3"/>
  <c r="I30" i="3"/>
  <c r="F30" i="3"/>
  <c r="E30" i="3"/>
  <c r="M27" i="3"/>
  <c r="L27" i="3"/>
  <c r="K27" i="3"/>
  <c r="J27" i="3"/>
  <c r="I27" i="3"/>
  <c r="F27" i="3"/>
  <c r="E27" i="3"/>
  <c r="F25" i="3"/>
  <c r="F23" i="3" s="1"/>
  <c r="E25" i="3"/>
  <c r="E23" i="3" s="1"/>
  <c r="K24" i="3"/>
  <c r="J24" i="3"/>
  <c r="G24" i="3" s="1"/>
  <c r="F22" i="3"/>
  <c r="F20" i="3" s="1"/>
  <c r="E22" i="3"/>
  <c r="E20" i="3" s="1"/>
  <c r="O20" i="3"/>
  <c r="N20" i="3"/>
  <c r="M20" i="3"/>
  <c r="L20" i="3"/>
  <c r="K20" i="3"/>
  <c r="J20" i="3"/>
  <c r="G20" i="3"/>
  <c r="O19" i="3"/>
  <c r="N19" i="3"/>
  <c r="M19" i="3"/>
  <c r="L19" i="3"/>
  <c r="K19" i="3"/>
  <c r="J19" i="3"/>
  <c r="J25" i="3" s="1"/>
  <c r="G19" i="3"/>
  <c r="G25" i="3" s="1"/>
  <c r="O18" i="3"/>
  <c r="O17" i="3" s="1"/>
  <c r="N18" i="3"/>
  <c r="M18" i="3"/>
  <c r="L18" i="3"/>
  <c r="K18" i="3"/>
  <c r="J18" i="3"/>
  <c r="F17" i="3"/>
  <c r="E17" i="3"/>
  <c r="G16" i="3"/>
  <c r="J16" i="3" s="1"/>
  <c r="K15" i="3"/>
  <c r="G15" i="3"/>
  <c r="F14" i="3"/>
  <c r="E14" i="3"/>
  <c r="G13" i="3"/>
  <c r="J13" i="3" s="1"/>
  <c r="K13" i="3" s="1"/>
  <c r="L13" i="3" s="1"/>
  <c r="M13" i="3" s="1"/>
  <c r="N13" i="3" s="1"/>
  <c r="O13" i="3" s="1"/>
  <c r="G12" i="3"/>
  <c r="J12" i="3" s="1"/>
  <c r="F11" i="3"/>
  <c r="E11" i="3"/>
  <c r="G10" i="3"/>
  <c r="J10" i="3" s="1"/>
  <c r="K10" i="3" s="1"/>
  <c r="L10" i="3" s="1"/>
  <c r="M10" i="3" s="1"/>
  <c r="N10" i="3" s="1"/>
  <c r="O10" i="3" s="1"/>
  <c r="G9" i="3"/>
  <c r="J9" i="3" s="1"/>
  <c r="F8" i="3"/>
  <c r="E8" i="3"/>
  <c r="N17" i="3" l="1"/>
  <c r="I58" i="3"/>
  <c r="N60" i="3"/>
  <c r="N59" i="3" s="1"/>
  <c r="M59" i="3"/>
  <c r="J17" i="3"/>
  <c r="G43" i="3"/>
  <c r="K17" i="3"/>
  <c r="L17" i="3"/>
  <c r="M17" i="3"/>
  <c r="H58" i="3"/>
  <c r="G14" i="3"/>
  <c r="K25" i="3"/>
  <c r="M25" i="3" s="1"/>
  <c r="J23" i="3"/>
  <c r="J8" i="3"/>
  <c r="K9" i="3"/>
  <c r="G23" i="3"/>
  <c r="J14" i="3"/>
  <c r="K16" i="3"/>
  <c r="L16" i="3" s="1"/>
  <c r="M16" i="3" s="1"/>
  <c r="N16" i="3" s="1"/>
  <c r="O16" i="3" s="1"/>
  <c r="K12" i="3"/>
  <c r="J11" i="3"/>
  <c r="J45" i="3"/>
  <c r="I43" i="3"/>
  <c r="K53" i="3"/>
  <c r="J52" i="3"/>
  <c r="H43" i="3"/>
  <c r="I52" i="3"/>
  <c r="G17" i="3"/>
  <c r="G11" i="3"/>
  <c r="G8" i="3"/>
  <c r="N25" i="3" l="1"/>
  <c r="M24" i="3"/>
  <c r="O60" i="3"/>
  <c r="O59" i="3" s="1"/>
  <c r="K23" i="3"/>
  <c r="K14" i="3"/>
  <c r="L53" i="3"/>
  <c r="K52" i="3"/>
  <c r="K45" i="3"/>
  <c r="J43" i="3"/>
  <c r="L9" i="3"/>
  <c r="K8" i="3"/>
  <c r="L14" i="3"/>
  <c r="K11" i="3"/>
  <c r="L12" i="3"/>
  <c r="O25" i="3" l="1"/>
  <c r="O24" i="3" s="1"/>
  <c r="N24" i="3"/>
  <c r="M14" i="3"/>
  <c r="M9" i="3"/>
  <c r="L8" i="3"/>
  <c r="L45" i="3"/>
  <c r="K43" i="3"/>
  <c r="M12" i="3"/>
  <c r="L11" i="3"/>
  <c r="M53" i="3"/>
  <c r="L52" i="3"/>
  <c r="M45" i="3" l="1"/>
  <c r="L43" i="3"/>
  <c r="N53" i="3"/>
  <c r="M52" i="3"/>
  <c r="N9" i="3"/>
  <c r="M8" i="3"/>
  <c r="N12" i="3"/>
  <c r="M11" i="3"/>
  <c r="N14" i="3"/>
  <c r="O14" i="3"/>
  <c r="O12" i="3" l="1"/>
  <c r="O11" i="3" s="1"/>
  <c r="N11" i="3"/>
  <c r="O9" i="3"/>
  <c r="O8" i="3" s="1"/>
  <c r="N8" i="3"/>
  <c r="O53" i="3"/>
  <c r="O52" i="3" s="1"/>
  <c r="N52" i="3"/>
  <c r="M43" i="3"/>
  <c r="N45" i="3"/>
  <c r="N43" i="3" l="1"/>
  <c r="O45" i="3"/>
  <c r="O43" i="3" s="1"/>
</calcChain>
</file>

<file path=xl/sharedStrings.xml><?xml version="1.0" encoding="utf-8"?>
<sst xmlns="http://schemas.openxmlformats.org/spreadsheetml/2006/main" count="143" uniqueCount="91">
  <si>
    <t>ООО "Родник" Алейского  района  Алтайского края - всего</t>
  </si>
  <si>
    <t>№ п/п</t>
  </si>
  <si>
    <t>Наименование целевого показателя</t>
  </si>
  <si>
    <t>Данные, используемые для измерения</t>
  </si>
  <si>
    <t>Единица измерения</t>
  </si>
  <si>
    <t>Ожидаемые значения</t>
  </si>
  <si>
    <t>Плановые значения показателей</t>
  </si>
  <si>
    <t>2023 год</t>
  </si>
  <si>
    <t>2024 год</t>
  </si>
  <si>
    <t>2025 год</t>
  </si>
  <si>
    <t>2026 год</t>
  </si>
  <si>
    <t>Холодное водоснабжение</t>
  </si>
  <si>
    <t>Показатели качества питьевой воды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</si>
  <si>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</si>
  <si>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ед.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</si>
  <si>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</si>
  <si>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проб.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</si>
  <si>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воды.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</si>
  <si>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</si>
  <si>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Показатель надежности и бесперебойности систем централизованного  холодного водоснабжения</t>
  </si>
  <si>
    <t>количество перерывов в подаче воды, зафиксированных в местах исполнения обязательств организацией, осуществляющей 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</t>
  </si>
  <si>
    <t>ед./км</t>
  </si>
  <si>
    <t xml:space="preserve"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 </t>
  </si>
  <si>
    <t>протяженность водопроводной сети</t>
  </si>
  <si>
    <t>км</t>
  </si>
  <si>
    <t>Показатели энергетической эффективности</t>
  </si>
  <si>
    <t xml:space="preserve">доля потерь воды в централизованных системах водоснабжения при транспортировке в общем объеме воды, поданной в водопроводную сеть </t>
  </si>
  <si>
    <t>%</t>
  </si>
  <si>
    <t>объем потерь воды в централизованных системах водоснабжения при ее транспортировке</t>
  </si>
  <si>
    <t>куб.м</t>
  </si>
  <si>
    <t>общий объем воды, поданной в водопроводную сеть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</si>
  <si>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</si>
  <si>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кВт*ч/куб.м</t>
  </si>
  <si>
    <t>общее количество электрической энергии, потребляемой в технологическом процессе</t>
  </si>
  <si>
    <t>кВт*ч</t>
  </si>
  <si>
    <t>общий объем питьевой воды, в отношении которой осуществляется водоподготовка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</si>
  <si>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</si>
  <si>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общий объем транспортируемой питьевой воды</t>
  </si>
  <si>
    <t>Горячее водоснабжение</t>
  </si>
  <si>
    <t>Показатели качества горячей воды</t>
  </si>
  <si>
    <t>доля проб горячей воды в тепловой сети или в сети горячего водоснабжения, не соответствующих установленным требованиям по температуре, в общем объеме проб, отобранных по результатам производственного контроля качества горячей воды</t>
  </si>
  <si>
    <t xml:space="preserve"> количество проб горячей воды в местах поставки горячей воды, отобранных по результатам производственного контроля качества горячей воды, не соответствующих установленным требованиям</t>
  </si>
  <si>
    <t>общее количество отобранных проб</t>
  </si>
  <si>
    <t>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воды.</t>
  </si>
  <si>
    <t>количество проб горячей воды в тепловой сети или в сети горячего водоснабжения, отобранных по результатам производственного контроля качества горячей воды, не соответствующих установленным требованиям</t>
  </si>
  <si>
    <t>Показатель надежности и бесперебойности систем централизованного  горячего водоснабжения</t>
  </si>
  <si>
    <t>количество перерывов в подаче воды, зафиксированных в местах исполнения обязательств организацией, осуществляющей  горячее водоснабжение, по подаче горячей воды, возникших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 горячее водоснабжение</t>
  </si>
  <si>
    <t>количество перерывов в подаче воды, зафиксированных в определенных договором  горячего водоснабжения, единым договором водоснабжения и водоотведения или договором транспортировки горячей воды местах исполнения обязательств организации, осуществляющей горячее водоснабжение по подаче горячей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горячее водоснабжение</t>
  </si>
  <si>
    <t>Целевые показатели энергетической эффективности</t>
  </si>
  <si>
    <t>удельное количество тепловой энергии, расходуемое на подогрев горячей воды</t>
  </si>
  <si>
    <t>Гкал/куб.м</t>
  </si>
  <si>
    <t>общее количество тепловой энергии, расходуемое на подогрев горячей воды</t>
  </si>
  <si>
    <t>Гкал</t>
  </si>
  <si>
    <t>объем подогретой горячей воды</t>
  </si>
  <si>
    <t>Водоотведение</t>
  </si>
  <si>
    <t>Показатели качества очистки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</si>
  <si>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 (в процентах)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</si>
  <si>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</si>
  <si>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</si>
  <si>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 (в процентах)</t>
  </si>
  <si>
    <t>объем поверхностных сточных вод, не подвергшихся очистке</t>
  </si>
  <si>
    <t>общий объем поверхностных сточных вод, принимаемых в централизованную ливневую систему водоотведения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</si>
  <si>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(в процентах)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</si>
  <si>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</si>
  <si>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</si>
  <si>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Показатель надежности и бесперебойности водоотведения</t>
  </si>
  <si>
    <t>удельное количество аварий и засоров в расчете на протяженность канализационной сети в год</t>
  </si>
  <si>
    <t>количество аварий и засоров на канализационных сетях</t>
  </si>
  <si>
    <t>протяженность канализационных сетей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</si>
  <si>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</si>
  <si>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 xml:space="preserve"> общий объем сточных вод, подвергающихся очистке</t>
  </si>
  <si>
    <t xml:space="preserve"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 </t>
  </si>
  <si>
    <t>общий объем транспортируемых сточных вод</t>
  </si>
  <si>
    <t>*</t>
  </si>
  <si>
    <t>а) результаты технического обследования централизованных систем горячего водоснабжения, холодного водоснабжения и водоотведения (далее - техническое обследование);</t>
  </si>
  <si>
    <t>б) информация, раскрываемая организациями, осуществляющими водоснабжение и (или) водоотведение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 января 2013 г. N 6;</t>
  </si>
  <si>
    <t>в) информация, предоставленная территориальным органом федерального органа исполнительной власти, осуществляющего федеральный государственный санитарно-эпидемиологический надзор, о состоянии качества горячей воды, питьевой воды, подаваемой организацией, осуществляющей водоснабжение и (или) водоотведение, и соответствии или несоответствии горячей воды, питьевой воды установленным требованиям;</t>
  </si>
  <si>
    <t>г) информация, предоставленная территориальным органом федерального органа исполнительной власти, осуществляющего государственный экологический надзор, о состоянии водных объектов, забор (изъятие) водных ресурсов из которых осуществляется организацией, осуществляющей водоснабжение и (или) водоотведение;</t>
  </si>
  <si>
    <t>д) результаты производственного контроля качества питьевой воды, производственного контроля качества горячей воды, производственного контроля состава и свойств сточных вод;</t>
  </si>
  <si>
    <t>е) данные коммерческого учета горячей воды, холодной воды, сточных вод;</t>
  </si>
  <si>
    <t>ж) иная информация, предоставленная организацией, осуществляющей горячее водоснабжение, холодное водоснабжение и (или) водоотведение, содержащая сведения о фактическом состоянии объектов централизованных систем горячего водоснабжения, холодного водоснабжения и (или) водоотведения.</t>
  </si>
  <si>
    <t xml:space="preserve"> Директор </t>
  </si>
  <si>
    <t>ООО "Родник"</t>
  </si>
  <si>
    <t>Белоруков Б.И.</t>
  </si>
  <si>
    <t xml:space="preserve">Фактические значения показателей </t>
  </si>
  <si>
    <t>2015 год</t>
  </si>
  <si>
    <t>2017 год</t>
  </si>
  <si>
    <t>2021 год</t>
  </si>
  <si>
    <t>2027 год</t>
  </si>
  <si>
    <t>2028- 2032 год</t>
  </si>
  <si>
    <t>Показатели надежности, качества, энергетической эффективности объектов  централизованных систем холодного водоснабжения и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</si>
</sst>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0.000"/>
    <numFmt numFmtId="167" formatCode="#,##0.000"/>
    <numFmt numFmtId="168" formatCode="#,##0.0000"/>
    <numFmt numFmtId="169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indexed="8"/>
      <name val="Arial"/>
      <family val="2"/>
      <charset val="204"/>
    </font>
    <font>
      <sz val="13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2" fillId="0" borderId="0"/>
  </cellStyleXfs>
  <cellXfs count="70">
    <xf numFmtId="0" fontId="0" fillId="0" borderId="0" xfId="0"/>
    <xf numFmtId="0" fontId="5" fillId="0" borderId="0" xfId="1" applyFont="1"/>
    <xf numFmtId="0" fontId="6" fillId="0" borderId="0" xfId="1" applyFont="1" applyAlignment="1"/>
    <xf numFmtId="0" fontId="7" fillId="3" borderId="0" xfId="1" applyFont="1" applyFill="1" applyAlignment="1"/>
    <xf numFmtId="0" fontId="7" fillId="0" borderId="0" xfId="1" applyFont="1" applyFill="1" applyAlignment="1"/>
    <xf numFmtId="0" fontId="7" fillId="3" borderId="0" xfId="1" applyFont="1" applyFill="1"/>
    <xf numFmtId="0" fontId="5" fillId="0" borderId="0" xfId="1" applyFont="1" applyAlignme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6" borderId="1" xfId="1" applyFont="1" applyFill="1" applyBorder="1" applyAlignment="1">
      <alignment vertical="center" wrapText="1"/>
    </xf>
    <xf numFmtId="0" fontId="11" fillId="6" borderId="1" xfId="1" applyFont="1" applyFill="1" applyBorder="1" applyAlignment="1">
      <alignment horizontal="center" vertical="center" wrapText="1"/>
    </xf>
    <xf numFmtId="164" fontId="11" fillId="6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1" fillId="7" borderId="1" xfId="1" applyFont="1" applyFill="1" applyBorder="1" applyAlignment="1">
      <alignment horizontal="left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6" borderId="1" xfId="1" applyFont="1" applyFill="1" applyBorder="1" applyAlignment="1">
      <alignment horizontal="left" vertical="center" wrapText="1"/>
    </xf>
    <xf numFmtId="2" fontId="11" fillId="6" borderId="1" xfId="1" applyNumberFormat="1" applyFont="1" applyFill="1" applyBorder="1" applyAlignment="1">
      <alignment horizontal="center" vertical="center" wrapText="1"/>
    </xf>
    <xf numFmtId="1" fontId="11" fillId="7" borderId="1" xfId="1" applyNumberFormat="1" applyFont="1" applyFill="1" applyBorder="1" applyAlignment="1">
      <alignment horizontal="center" vertical="center" wrapText="1"/>
    </xf>
    <xf numFmtId="1" fontId="12" fillId="7" borderId="1" xfId="1" applyNumberFormat="1" applyFont="1" applyFill="1" applyBorder="1" applyAlignment="1">
      <alignment horizontal="center" vertical="center" wrapText="1"/>
    </xf>
    <xf numFmtId="2" fontId="11" fillId="7" borderId="1" xfId="1" applyNumberFormat="1" applyFont="1" applyFill="1" applyBorder="1" applyAlignment="1">
      <alignment horizontal="center" vertical="center" wrapText="1"/>
    </xf>
    <xf numFmtId="3" fontId="11" fillId="7" borderId="1" xfId="1" applyNumberFormat="1" applyFont="1" applyFill="1" applyBorder="1" applyAlignment="1">
      <alignment horizontal="center" vertical="center" wrapText="1"/>
    </xf>
    <xf numFmtId="3" fontId="12" fillId="6" borderId="1" xfId="1" applyNumberFormat="1" applyFont="1" applyFill="1" applyBorder="1" applyAlignment="1">
      <alignment horizontal="center" vertical="center" wrapText="1"/>
    </xf>
    <xf numFmtId="3" fontId="12" fillId="7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 wrapText="1"/>
    </xf>
    <xf numFmtId="167" fontId="12" fillId="6" borderId="1" xfId="1" applyNumberFormat="1" applyFont="1" applyFill="1" applyBorder="1" applyAlignment="1">
      <alignment horizontal="center" vertical="center" wrapText="1"/>
    </xf>
    <xf numFmtId="164" fontId="11" fillId="8" borderId="1" xfId="1" applyNumberFormat="1" applyFont="1" applyFill="1" applyBorder="1" applyAlignment="1">
      <alignment horizontal="center"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3" fontId="11" fillId="8" borderId="1" xfId="1" applyNumberFormat="1" applyFont="1" applyFill="1" applyBorder="1" applyAlignment="1">
      <alignment horizontal="center" vertical="center" wrapText="1"/>
    </xf>
    <xf numFmtId="166" fontId="11" fillId="8" borderId="1" xfId="1" applyNumberFormat="1" applyFont="1" applyFill="1" applyBorder="1" applyAlignment="1">
      <alignment horizontal="center" vertical="center" wrapText="1"/>
    </xf>
    <xf numFmtId="167" fontId="11" fillId="6" borderId="1" xfId="1" applyNumberFormat="1" applyFont="1" applyFill="1" applyBorder="1" applyAlignment="1">
      <alignment horizontal="center" vertical="center" wrapText="1"/>
    </xf>
    <xf numFmtId="4" fontId="11" fillId="6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/>
    <xf numFmtId="0" fontId="14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3"/>
    <xf numFmtId="2" fontId="11" fillId="6" borderId="5" xfId="1" applyNumberFormat="1" applyFont="1" applyFill="1" applyBorder="1" applyAlignment="1">
      <alignment horizontal="center" vertical="center" wrapText="1"/>
    </xf>
    <xf numFmtId="1" fontId="11" fillId="7" borderId="2" xfId="1" applyNumberFormat="1" applyFont="1" applyFill="1" applyBorder="1" applyAlignment="1">
      <alignment horizontal="center" vertical="center" wrapText="1"/>
    </xf>
    <xf numFmtId="2" fontId="11" fillId="7" borderId="6" xfId="1" applyNumberFormat="1" applyFont="1" applyFill="1" applyBorder="1" applyAlignment="1">
      <alignment horizontal="center" vertical="center" wrapText="1"/>
    </xf>
    <xf numFmtId="165" fontId="11" fillId="6" borderId="1" xfId="1" applyNumberFormat="1" applyFont="1" applyFill="1" applyBorder="1" applyAlignment="1">
      <alignment horizontal="center" vertical="center" wrapText="1"/>
    </xf>
    <xf numFmtId="2" fontId="11" fillId="7" borderId="1" xfId="1" applyNumberFormat="1" applyFont="1" applyFill="1" applyBorder="1" applyAlignment="1">
      <alignment horizontal="left" vertical="center" wrapText="1"/>
    </xf>
    <xf numFmtId="0" fontId="13" fillId="0" borderId="1" xfId="3" applyFont="1" applyBorder="1" applyAlignment="1">
      <alignment vertical="center" wrapText="1"/>
    </xf>
    <xf numFmtId="1" fontId="11" fillId="7" borderId="1" xfId="1" applyNumberFormat="1" applyFont="1" applyFill="1" applyBorder="1" applyAlignment="1">
      <alignment horizontal="left" vertical="center" wrapText="1"/>
    </xf>
    <xf numFmtId="166" fontId="11" fillId="6" borderId="1" xfId="1" applyNumberFormat="1" applyFont="1" applyFill="1" applyBorder="1" applyAlignment="1">
      <alignment horizontal="center" vertical="center" wrapText="1"/>
    </xf>
    <xf numFmtId="0" fontId="13" fillId="6" borderId="1" xfId="3" applyFont="1" applyFill="1" applyBorder="1" applyAlignment="1">
      <alignment vertical="center" wrapText="1"/>
    </xf>
    <xf numFmtId="0" fontId="13" fillId="6" borderId="1" xfId="3" applyFont="1" applyFill="1" applyBorder="1" applyAlignment="1">
      <alignment horizontal="center" vertical="center" wrapText="1"/>
    </xf>
    <xf numFmtId="164" fontId="11" fillId="6" borderId="5" xfId="1" applyNumberFormat="1" applyFont="1" applyFill="1" applyBorder="1" applyAlignment="1">
      <alignment horizontal="center" vertical="center" wrapText="1"/>
    </xf>
    <xf numFmtId="164" fontId="11" fillId="8" borderId="2" xfId="1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right" vertical="center"/>
    </xf>
    <xf numFmtId="0" fontId="15" fillId="0" borderId="0" xfId="3" applyFont="1" applyAlignment="1">
      <alignment horizontal="justify" vertical="center"/>
    </xf>
    <xf numFmtId="0" fontId="1" fillId="0" borderId="0" xfId="3" applyFont="1"/>
    <xf numFmtId="168" fontId="12" fillId="6" borderId="1" xfId="1" applyNumberFormat="1" applyFont="1" applyFill="1" applyBorder="1" applyAlignment="1">
      <alignment horizontal="center" vertical="center" wrapText="1"/>
    </xf>
    <xf numFmtId="169" fontId="2" fillId="0" borderId="0" xfId="3" applyNumberFormat="1" applyFill="1"/>
    <xf numFmtId="168" fontId="11" fillId="6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2" borderId="0" xfId="3" applyFont="1" applyFill="1" applyBorder="1" applyAlignment="1" applyProtection="1">
      <alignment horizontal="center" vertical="center" wrapText="1"/>
    </xf>
    <xf numFmtId="0" fontId="9" fillId="4" borderId="0" xfId="2" applyFont="1" applyFill="1" applyBorder="1" applyAlignment="1" applyProtection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5" fillId="0" borderId="0" xfId="3" applyFont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3nf2us6\&#1087;&#1072;&#1087;&#1082;&#1072;%20&#1086;&#1073;&#1084;&#1077;&#1085;&#1072;\&#1055;&#1086;&#1083;&#1100;&#1079;&#1086;&#1074;&#1072;&#1090;&#1077;&#1083;&#1080;\&#1052;&#1072;&#1088;&#1090;&#1099;&#1085;&#1086;&#1074;&#1056;&#1042;\2009%20&#1092;&#1072;&#1082;&#1090;%20&#1076;&#1083;&#1103;%20&#1089;&#1074;&#1086;&#1076;&#1072;\&#1074;&#1089;\&#1058;&#1086;&#1073;&#1086;&#1083;&#1100;&#1089;&#1082;e.vodosn.2009.fact_v1.0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3nf2us6\&#1087;&#1072;&#1087;&#1082;&#1072;%20&#1086;&#1073;&#1084;&#1077;&#1085;&#1072;\Users\anikeevaYuAl\AppData\Local\Microsoft\Windows\Temporary%20Internet%20Files\Content.Outlook\EGRP72L6\&#1058;&#1102;&#1084;&#1077;&#1085;&#1089;&#1082;&#1080;&#1081;%20&#1043;&#1086;&#1088;&#1100;&#1082;&#1086;&#1074;&#1082;&#1072;%20BALANCE%20CALC%20TARIFF%20VSNA%202013%20PLAN_(v1%200%202)_(v1%200%20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3nf2us6\&#1087;&#1072;&#1087;&#1082;&#1072;%20&#1086;&#1073;&#1084;&#1077;&#1085;&#1072;\Users\anikeevaYuAl\Downloads\&#1050;&#1086;&#1085;&#1090;&#1088;&#1086;&#1083;&#1100;%20&#1055;&#1055;%20&#1079;&#1072;%202013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3nf2us6\&#1087;&#1072;&#1087;&#1082;&#1072;%20&#1086;&#1073;&#1084;&#1077;&#1085;&#1072;\Users\IsimbaevaZF\AppData\Local\Microsoft\Windows\Temporary%20Internet%20Files\Content.Outlook\F90FIT6Z\&#1040;&#1088;&#1084;&#1080;&#1079;&#1086;&#1085;&#1089;&#1082;&#1080;&#1081;%20&#1040;&#1088;&#1084;&#1080;&#1079;&#1086;&#1085;&#1089;&#1082;&#1086;&#1077;%20&#1059;&#1052;&#1055;&#1046;&#1050;&#1061;%20(&#1042;&#1057;&#1043;&#1042;&#1057;%202015)%20(0-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vniy\&#1089;&#1077;&#1090;&#1077;&#1074;&#1072;&#1103;\1.%20&#1069;&#1082;&#1086;&#1085;&#1086;&#1084;&#1080;&#1082;&#1072;\46.%20&#1040;&#1083;&#1077;&#1081;&#1089;&#1082;\&#1042;&#1086;&#1076;&#1072;\2022%20&#1075;&#1086;&#1076;\&#1055;&#1053;&#1080;&#1050;%202022%20&#1075;&#1086;&#1076;\4.%20&#1055;&#1053;&#1080;&#1050;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Расходы организации"/>
      <sheetName val="Расходы на реализацию"/>
      <sheetName val="Комментарии"/>
      <sheetName val="Проверка"/>
      <sheetName val="modProt"/>
      <sheetName val="modHyp"/>
      <sheetName val="modAddUpdOrg"/>
      <sheetName val="Диапазоны"/>
      <sheetName val="Свод"/>
      <sheetName val="Ошибки загрузки"/>
      <sheetName val="TEHSHEET"/>
      <sheetName val="REESTR_START"/>
      <sheetName val="REESTR"/>
      <sheetName val="modProv"/>
      <sheetName val="REESTR_ORG"/>
      <sheetName val="для свода"/>
    </sheetNames>
    <sheetDataSet>
      <sheetData sheetId="0"/>
      <sheetData sheetId="1"/>
      <sheetData sheetId="2"/>
      <sheetData sheetId="3" refreshError="1">
        <row r="10">
          <cell r="G10" t="str">
            <v>A</v>
          </cell>
          <cell r="H10" t="str">
            <v>1</v>
          </cell>
          <cell r="I10" t="str">
            <v>2</v>
          </cell>
          <cell r="J10" t="str">
            <v>3</v>
          </cell>
          <cell r="K10" t="str">
            <v>4</v>
          </cell>
          <cell r="L10" t="str">
            <v>5</v>
          </cell>
          <cell r="M10" t="str">
            <v>5.1</v>
          </cell>
          <cell r="N10" t="str">
            <v>5.1.1</v>
          </cell>
          <cell r="O10" t="str">
            <v>5.1.2</v>
          </cell>
          <cell r="P10" t="str">
            <v>5.1.3</v>
          </cell>
          <cell r="Q10" t="str">
            <v>5.2</v>
          </cell>
          <cell r="R10" t="str">
            <v>5.2.1</v>
          </cell>
          <cell r="S10" t="str">
            <v>5.2.1.1</v>
          </cell>
          <cell r="T10" t="str">
            <v>5.2.1.2</v>
          </cell>
          <cell r="U10" t="str">
            <v>5.2.2</v>
          </cell>
          <cell r="V10" t="str">
            <v>5.2.2.</v>
          </cell>
          <cell r="W10" t="str">
            <v>5.2.2.1</v>
          </cell>
          <cell r="X10" t="str">
            <v>5.2.2.</v>
          </cell>
          <cell r="Y10" t="str">
            <v>5.2.3</v>
          </cell>
          <cell r="Z10" t="str">
            <v>5.2.3.1</v>
          </cell>
          <cell r="AA10" t="str">
            <v>5.2.3.2</v>
          </cell>
          <cell r="AB10" t="str">
            <v>5.2.3.3</v>
          </cell>
          <cell r="AC10" t="str">
            <v>6.1</v>
          </cell>
          <cell r="AD10" t="str">
            <v>6.2</v>
          </cell>
        </row>
        <row r="11">
          <cell r="G11" t="str">
            <v>Всего по МО</v>
          </cell>
          <cell r="H11">
            <v>9060585</v>
          </cell>
          <cell r="I11">
            <v>599385</v>
          </cell>
          <cell r="J11">
            <v>0</v>
          </cell>
          <cell r="K11">
            <v>9015400</v>
          </cell>
          <cell r="L11">
            <v>8461200</v>
          </cell>
          <cell r="M11">
            <v>1482900</v>
          </cell>
          <cell r="N11">
            <v>677000</v>
          </cell>
          <cell r="O11">
            <v>805900</v>
          </cell>
          <cell r="P11">
            <v>0</v>
          </cell>
          <cell r="Q11">
            <v>6978300</v>
          </cell>
          <cell r="R11">
            <v>1021000</v>
          </cell>
          <cell r="S11">
            <v>0</v>
          </cell>
          <cell r="T11">
            <v>1021000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5957300</v>
          </cell>
          <cell r="Z11">
            <v>516400</v>
          </cell>
          <cell r="AA11">
            <v>4010000</v>
          </cell>
          <cell r="AB11">
            <v>1430900</v>
          </cell>
          <cell r="AC11">
            <v>2201000</v>
          </cell>
          <cell r="AD11">
            <v>3756300</v>
          </cell>
        </row>
        <row r="13">
          <cell r="F13">
            <v>1</v>
          </cell>
          <cell r="G13" t="str">
            <v>МУП "Тобольский водоканал"</v>
          </cell>
          <cell r="H13">
            <v>9060585</v>
          </cell>
          <cell r="I13">
            <v>599385</v>
          </cell>
          <cell r="K13">
            <v>9015400</v>
          </cell>
          <cell r="L13">
            <v>8461200</v>
          </cell>
          <cell r="M13">
            <v>1482900</v>
          </cell>
          <cell r="N13">
            <v>677000</v>
          </cell>
          <cell r="O13">
            <v>805900</v>
          </cell>
          <cell r="Q13">
            <v>6978300</v>
          </cell>
          <cell r="R13">
            <v>1021000</v>
          </cell>
          <cell r="T13">
            <v>1021000</v>
          </cell>
          <cell r="U13">
            <v>0</v>
          </cell>
          <cell r="Y13">
            <v>5957300</v>
          </cell>
          <cell r="Z13">
            <v>516400</v>
          </cell>
          <cell r="AA13">
            <v>4010000</v>
          </cell>
          <cell r="AB13">
            <v>1430900</v>
          </cell>
          <cell r="AC13">
            <v>2201000</v>
          </cell>
          <cell r="AD13">
            <v>3756300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cedures"/>
      <sheetName val="modBalPr"/>
      <sheetName val="modVLDProv"/>
      <sheetName val="modVLDProvTM"/>
      <sheetName val="Инструкция"/>
      <sheetName val="modInstruction"/>
      <sheetName val="Лог обновления"/>
      <sheetName val="Список организаций"/>
      <sheetName val="TECHSHEET"/>
      <sheetName val="TECH_VERTICAL"/>
      <sheetName val="TECH_HORISONTAL"/>
      <sheetName val="REESTR_ORG"/>
      <sheetName val="REESTR_SOURCE"/>
      <sheetName val="modGetGeoBase"/>
      <sheetName val="ТС.БПр"/>
      <sheetName val="ТС.БТр"/>
      <sheetName val="ТС.К год"/>
      <sheetName val="ТС.К 1 янв"/>
      <sheetName val="ТС.К 1 июл"/>
      <sheetName val="ТС.К (к) 1 янв"/>
      <sheetName val="ТС.К (к) 1 июл"/>
      <sheetName val="ТС.Т 1 янв"/>
      <sheetName val="ТС.Т 1 июл"/>
      <sheetName val="ТС.ТМ1 1 янв"/>
      <sheetName val="ТС.ТМ1 1 июл"/>
      <sheetName val="ТС.ТМ2 1 янв"/>
      <sheetName val="ТС.ТМ2 1 июл"/>
      <sheetName val="БПр"/>
      <sheetName val="БТр"/>
      <sheetName val="К год"/>
      <sheetName val="К 1 янв"/>
      <sheetName val="К 1 июл"/>
      <sheetName val="ТМ1 1 янв"/>
      <sheetName val="ТМ1 1 июл"/>
      <sheetName val="ТМ2 1 янв"/>
      <sheetName val="ТМ2 1 июл"/>
      <sheetName val="ВО.БПр"/>
      <sheetName val="ВО.БТр"/>
      <sheetName val="ВО.К год"/>
      <sheetName val="ВО.К 1 янв"/>
      <sheetName val="ВО.К 1 июл"/>
      <sheetName val="ВО.ТМ1 1 янв"/>
      <sheetName val="ВО.ТМ1 1 июл"/>
      <sheetName val="ВО.ТМ2 1 янв"/>
      <sheetName val="ВО.ТМ2 1 июл"/>
      <sheetName val="ТБО.К год"/>
      <sheetName val="ТБО.К 1 янв"/>
      <sheetName val="ТБО.К 1 июл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PLAN1X_LIST_ORG"/>
      <sheetName val="PLAN1X_BPR"/>
      <sheetName val="PLAN1X_BPR_DETAILED"/>
      <sheetName val="PLAN1X_MXPP"/>
      <sheetName val="PLAN1X_MXPP_DETAILED"/>
      <sheetName val="PLAN1X_BTR"/>
      <sheetName val="PLAN1X_BTR_DETAILED"/>
      <sheetName val="PLAN1X_MXTR"/>
      <sheetName val="PLAN1X_MXTR_DETAILED"/>
      <sheetName val="PLAN1X_FUEL"/>
      <sheetName val="PLAN1X_FUEL_GAS"/>
      <sheetName val="PLAN1X_FUEL_TR_1"/>
      <sheetName val="PLAN1X_FUEL_TR_2"/>
      <sheetName val="PLAN1X_FUEL_TR_3"/>
      <sheetName val="PLAN1X_FUEL_EE"/>
      <sheetName val="PLAN1X_CALC"/>
      <sheetName val="PLAN1X_TM1"/>
      <sheetName val="PLAN1X_TM2"/>
      <sheetName val="modLoad"/>
      <sheetName val="modLoadResults"/>
      <sheetName val="modLoadFiles"/>
      <sheetName val="modSvodButtons"/>
      <sheetName val="modVLDCommonProv"/>
      <sheetName val="modVLDIntegrityProv"/>
      <sheetName val="modDataRegion"/>
      <sheetName val="modBalTr"/>
      <sheetName val="modCalc"/>
      <sheetName val="modCalcCombi"/>
      <sheetName val="modCalcYear"/>
      <sheetName val="modFuel"/>
      <sheetName val="modListOrg"/>
      <sheetName val="modCommandButton"/>
      <sheetName val="modfrmRegion"/>
      <sheetName val="modVLDProvGeneralProc"/>
      <sheetName val="modfrmCheckInIsInProgress"/>
      <sheetName val="modfrmPLAN1XUpdateIsInProgress"/>
      <sheetName val="modVLDOrgUniqueness"/>
      <sheetName val="modTM1"/>
      <sheetName val="modTM2"/>
      <sheetName val="modfrmReestr"/>
      <sheetName val="modfrmOrg"/>
      <sheetName val="modUpdTemplMain"/>
      <sheetName val="modfrmCheckUpdates"/>
      <sheetName val="modfrmDateChoose"/>
      <sheetName val="modIHLCommandBar"/>
      <sheetName val="modfrmHEATINGAdditionalOrgData"/>
      <sheetName val="modfrmVSNAVOTVAdditionalOrgData"/>
      <sheetName val="modGeneralProcedures"/>
      <sheetName val="modOpen"/>
      <sheetName val="modfrmReportM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 t="str">
            <v>водоснабжения</v>
          </cell>
        </row>
        <row r="20">
          <cell r="G20" t="str">
            <v>Вид воды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четПП"/>
      <sheetName val="ОтчетФинП-ХВс"/>
      <sheetName val="ОтчетФинП-ТрВс"/>
      <sheetName val="ОтчетФинП-Подвоз"/>
      <sheetName val="ОтчетФинП-ГВС"/>
      <sheetName val="ОтчетФинП-ТрГВС"/>
      <sheetName val="ОтчетФинП-ВО"/>
      <sheetName val="ОтчетФинП-ТрСт"/>
      <sheetName val="ОтчетФинП-ОчСт"/>
      <sheetName val="ОтчетМероп"/>
      <sheetName val="Лист3"/>
    </sheetNames>
    <sheetDataSet>
      <sheetData sheetId="0"/>
      <sheetData sheetId="1">
        <row r="2">
          <cell r="L2" t="str">
            <v>да</v>
          </cell>
        </row>
        <row r="3">
          <cell r="L3" t="str">
            <v>нет</v>
          </cell>
        </row>
        <row r="24">
          <cell r="L24" t="str">
            <v>питьевая</v>
          </cell>
        </row>
        <row r="25">
          <cell r="L25" t="str">
            <v>техническая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.Л."/>
      <sheetName val="ПОЯСН"/>
      <sheetName val="Список лист"/>
      <sheetName val="ПАС"/>
      <sheetName val="ОУ"/>
      <sheetName val="Тех"/>
      <sheetName val="ИВ"/>
      <sheetName val="Эл"/>
      <sheetName val="ТАР"/>
      <sheetName val="ПП-М"/>
      <sheetName val="НАС-1гр"/>
      <sheetName val="НАС-2гр"/>
      <sheetName val="СобП"/>
      <sheetName val="ПрН"/>
      <sheetName val="Бюдж"/>
      <sheetName val="Проч"/>
      <sheetName val="Утеч"/>
      <sheetName val="Хим"/>
      <sheetName val="Проб"/>
      <sheetName val="МеропЭФ"/>
      <sheetName val="ЦелП"/>
      <sheetName val="МеропКАЧ"/>
      <sheetName val="ФинП-ХВс"/>
      <sheetName val="ФинП-ТрВс"/>
      <sheetName val="ФинП-Подвоз"/>
      <sheetName val="ФинП-ГВС"/>
      <sheetName val="ФинП-ТрГВС"/>
      <sheetName val="ФинП-ВО"/>
      <sheetName val="ФинП-ТрСт"/>
      <sheetName val="ФинП-ОчСт"/>
      <sheetName val="Расч. Эф"/>
      <sheetName val="Лист3"/>
      <sheetName val="Расч.Эф"/>
      <sheetName val="Лист1"/>
    </sheetNames>
    <sheetDataSet>
      <sheetData sheetId="0"/>
      <sheetData sheetId="1"/>
      <sheetData sheetId="2"/>
      <sheetData sheetId="3">
        <row r="1">
          <cell r="BB1" t="str">
            <v>питьевая</v>
          </cell>
        </row>
        <row r="2">
          <cell r="BB2" t="str">
            <v>техническая</v>
          </cell>
        </row>
        <row r="3">
          <cell r="AS3" t="str">
            <v>да</v>
          </cell>
        </row>
        <row r="4">
          <cell r="AS4" t="str">
            <v>нет</v>
          </cell>
        </row>
        <row r="8">
          <cell r="BB8" t="str">
            <v>1 год</v>
          </cell>
        </row>
        <row r="9">
          <cell r="BB9" t="str">
            <v>2 года</v>
          </cell>
        </row>
        <row r="10">
          <cell r="BB10" t="str">
            <v>3 года</v>
          </cell>
        </row>
        <row r="11">
          <cell r="BB11" t="str">
            <v xml:space="preserve">4 года </v>
          </cell>
        </row>
        <row r="12">
          <cell r="BB12" t="str">
            <v>5 лет</v>
          </cell>
        </row>
        <row r="17">
          <cell r="BC17" t="str">
            <v>г.Тюмень</v>
          </cell>
        </row>
        <row r="18">
          <cell r="BC18" t="str">
            <v>г.Тобольск</v>
          </cell>
        </row>
        <row r="19">
          <cell r="BC19" t="str">
            <v>г.Ялуторовск</v>
          </cell>
        </row>
        <row r="20">
          <cell r="BC20" t="str">
            <v>Заводоуковский городской округ</v>
          </cell>
        </row>
        <row r="21">
          <cell r="BC21" t="str">
            <v>Абатский муниципальный район</v>
          </cell>
        </row>
        <row r="22">
          <cell r="BC22" t="str">
            <v>Армизонский муниципальный район</v>
          </cell>
        </row>
        <row r="23">
          <cell r="BC23" t="str">
            <v>Аромашевский муниципальный район</v>
          </cell>
        </row>
        <row r="24">
          <cell r="BC24" t="str">
            <v>Бердюжский муниципальный район</v>
          </cell>
        </row>
        <row r="25">
          <cell r="BC25" t="str">
            <v>Вагайский муниципальный район</v>
          </cell>
        </row>
        <row r="26">
          <cell r="BC26" t="str">
            <v>Викуловский муниципальный район</v>
          </cell>
        </row>
        <row r="27">
          <cell r="BC27" t="str">
            <v>Голышмановский муниципальный район</v>
          </cell>
        </row>
        <row r="28">
          <cell r="BC28" t="str">
            <v>Исетский муниципальный район</v>
          </cell>
        </row>
        <row r="29">
          <cell r="BC29" t="str">
            <v>Ишимский муниципальный район</v>
          </cell>
        </row>
        <row r="30">
          <cell r="BC30" t="str">
            <v>Казанский муниципальный район</v>
          </cell>
        </row>
        <row r="31">
          <cell r="BC31" t="str">
            <v>Нижнетавдинский муниципальный район</v>
          </cell>
        </row>
        <row r="32">
          <cell r="BC32" t="str">
            <v>Омутинский муниципальный район</v>
          </cell>
        </row>
        <row r="33">
          <cell r="BC33" t="str">
            <v>Сладковский муниципальный район</v>
          </cell>
        </row>
        <row r="34">
          <cell r="BC34" t="str">
            <v>Сорокинский муниципальный район</v>
          </cell>
        </row>
        <row r="35">
          <cell r="BC35" t="str">
            <v>Тобольский муниципальный район</v>
          </cell>
        </row>
        <row r="36">
          <cell r="BC36" t="str">
            <v>Тюменский муниципальный район</v>
          </cell>
        </row>
        <row r="37">
          <cell r="BB37" t="str">
            <v>ОСНО</v>
          </cell>
          <cell r="BC37" t="str">
            <v>Уватский муниципальный район</v>
          </cell>
        </row>
        <row r="38">
          <cell r="BB38" t="str">
            <v>ЕСХН</v>
          </cell>
          <cell r="BC38" t="str">
            <v>Упоровский муниципальный район</v>
          </cell>
        </row>
        <row r="39">
          <cell r="BB39" t="str">
            <v>УСНО</v>
          </cell>
          <cell r="BC39" t="str">
            <v>Юргинский муниципальный район</v>
          </cell>
        </row>
        <row r="40">
          <cell r="BC40" t="str">
            <v>Ялуторовский муниципальный район</v>
          </cell>
        </row>
        <row r="41">
          <cell r="BC41" t="str">
            <v>Ярковский муниципальный район</v>
          </cell>
        </row>
      </sheetData>
      <sheetData sheetId="4"/>
      <sheetData sheetId="5"/>
      <sheetData sheetId="6">
        <row r="11">
          <cell r="BR11" t="str">
            <v>подземный</v>
          </cell>
        </row>
        <row r="12">
          <cell r="BR12">
            <v>0</v>
          </cell>
        </row>
        <row r="13">
          <cell r="BR13" t="str">
            <v>открытый</v>
          </cell>
        </row>
        <row r="14">
          <cell r="BR14" t="str">
            <v>смешанный</v>
          </cell>
        </row>
      </sheetData>
      <sheetData sheetId="7"/>
      <sheetData sheetId="8">
        <row r="9">
          <cell r="S9" t="str">
            <v>с НДС</v>
          </cell>
        </row>
        <row r="10">
          <cell r="S10" t="str">
            <v>без НДС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жум"/>
      <sheetName val="Приятельский"/>
      <sheetName val="Толстая Дубрава"/>
      <sheetName val="Осколково"/>
      <sheetName val="Александровский"/>
      <sheetName val="Вавилон"/>
      <sheetName val="Совхозный"/>
      <sheetName val="Малахово"/>
      <sheetName val="Бориха"/>
      <sheetName val="Боровское"/>
      <sheetName val="Кабаково"/>
      <sheetName val="Ветелки"/>
      <sheetName val="Кировское"/>
      <sheetName val="Плотава"/>
      <sheetName val="Савинка"/>
      <sheetName val="Дружба"/>
      <sheetName val="Безголосово"/>
      <sheetName val="на 2023"/>
      <sheetName val="Мамонтовский"/>
      <sheetName val="Язевка-Сибирская"/>
      <sheetName val="Троицкий"/>
      <sheetName val="Новоникольский"/>
      <sheetName val="Краснодубровский"/>
      <sheetName val="Дубровский"/>
      <sheetName val="Октябрьский"/>
      <sheetName val="Лист1"/>
    </sheetNames>
    <sheetDataSet>
      <sheetData sheetId="0">
        <row r="9">
          <cell r="G9">
            <v>2</v>
          </cell>
        </row>
        <row r="10">
          <cell r="G10">
            <v>4</v>
          </cell>
        </row>
        <row r="12">
          <cell r="G12">
            <v>2</v>
          </cell>
        </row>
        <row r="13">
          <cell r="G13">
            <v>2</v>
          </cell>
        </row>
        <row r="15">
          <cell r="G15">
            <v>3</v>
          </cell>
        </row>
        <row r="16">
          <cell r="G16">
            <v>4.4379999999999997</v>
          </cell>
        </row>
        <row r="18">
          <cell r="H18">
            <v>2772.5985117375526</v>
          </cell>
          <cell r="I18">
            <v>2772.5985117375526</v>
          </cell>
          <cell r="J18">
            <v>2772.5985117375526</v>
          </cell>
          <cell r="K18">
            <v>2772.5985117375526</v>
          </cell>
          <cell r="L18">
            <v>2772.5985117375526</v>
          </cell>
          <cell r="M18">
            <v>2772.5985117375526</v>
          </cell>
        </row>
        <row r="19">
          <cell r="H19">
            <v>6010.8185117375524</v>
          </cell>
          <cell r="I19">
            <v>6010.8185117375524</v>
          </cell>
          <cell r="J19">
            <v>6010.8185117375524</v>
          </cell>
          <cell r="K19">
            <v>6010.8185117375524</v>
          </cell>
          <cell r="L19">
            <v>6010.8185117375524</v>
          </cell>
          <cell r="M19">
            <v>6010.8185117375524</v>
          </cell>
        </row>
        <row r="24">
          <cell r="H24">
            <v>6528</v>
          </cell>
          <cell r="I24">
            <v>6528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55">
          <cell r="G55" t="e">
            <v>#DIV/0!</v>
          </cell>
          <cell r="H55" t="e">
            <v>#DIV/0!</v>
          </cell>
          <cell r="I55" t="e">
            <v>#DIV/0!</v>
          </cell>
          <cell r="J55" t="e">
            <v>#DIV/0!</v>
          </cell>
          <cell r="K55" t="e">
            <v>#DIV/0!</v>
          </cell>
          <cell r="L55" t="e">
            <v>#DIV/0!</v>
          </cell>
          <cell r="M55" t="e">
            <v>#DIV/0!</v>
          </cell>
        </row>
      </sheetData>
      <sheetData sheetId="1">
        <row r="9">
          <cell r="G9">
            <v>2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0</v>
          </cell>
        </row>
        <row r="16">
          <cell r="G16">
            <v>3.165</v>
          </cell>
        </row>
        <row r="18">
          <cell r="H18">
            <v>1410.3418497450643</v>
          </cell>
          <cell r="I18">
            <v>1410.3418497450643</v>
          </cell>
          <cell r="J18">
            <v>1410.3418497450643</v>
          </cell>
          <cell r="K18">
            <v>1410.3418497450643</v>
          </cell>
          <cell r="L18">
            <v>1410.3418497450643</v>
          </cell>
          <cell r="M18">
            <v>1410.3418497450643</v>
          </cell>
        </row>
        <row r="19">
          <cell r="H19">
            <v>7021.1318497450629</v>
          </cell>
          <cell r="I19">
            <v>7021.1318497450629</v>
          </cell>
          <cell r="J19">
            <v>7021.1318497450629</v>
          </cell>
          <cell r="K19">
            <v>7021.1318497450629</v>
          </cell>
          <cell r="L19">
            <v>7021.1318497450629</v>
          </cell>
          <cell r="M19">
            <v>7021.1318497450629</v>
          </cell>
        </row>
        <row r="24">
          <cell r="H24">
            <v>16055</v>
          </cell>
          <cell r="I24">
            <v>16055</v>
          </cell>
        </row>
      </sheetData>
      <sheetData sheetId="2">
        <row r="9">
          <cell r="G9">
            <v>0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0</v>
          </cell>
        </row>
        <row r="16">
          <cell r="G16">
            <v>7.83</v>
          </cell>
        </row>
        <row r="18">
          <cell r="H18">
            <v>2392.4375761265924</v>
          </cell>
          <cell r="I18">
            <v>2392.4375761265924</v>
          </cell>
          <cell r="J18">
            <v>2392.4375761265924</v>
          </cell>
          <cell r="K18">
            <v>2392.4375761265924</v>
          </cell>
          <cell r="L18">
            <v>2392.4375761265924</v>
          </cell>
          <cell r="M18">
            <v>2392.4375761265924</v>
          </cell>
        </row>
        <row r="19">
          <cell r="H19">
            <v>17529.657576126589</v>
          </cell>
          <cell r="I19">
            <v>17529.657576126589</v>
          </cell>
          <cell r="J19">
            <v>17529.657576126589</v>
          </cell>
          <cell r="K19">
            <v>17529.657576126589</v>
          </cell>
          <cell r="L19">
            <v>17529.657576126589</v>
          </cell>
          <cell r="M19">
            <v>17529.657576126589</v>
          </cell>
        </row>
        <row r="24">
          <cell r="H24">
            <v>29365</v>
          </cell>
          <cell r="I24">
            <v>29365</v>
          </cell>
        </row>
      </sheetData>
      <sheetData sheetId="3">
        <row r="9">
          <cell r="G9">
            <v>0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2</v>
          </cell>
        </row>
        <row r="16">
          <cell r="G16">
            <v>14.8</v>
          </cell>
        </row>
        <row r="18">
          <cell r="H18">
            <v>6733.347617460835</v>
          </cell>
          <cell r="I18">
            <v>6733.347617460835</v>
          </cell>
          <cell r="J18">
            <v>6733.347617460835</v>
          </cell>
          <cell r="K18">
            <v>6733.347617460835</v>
          </cell>
          <cell r="L18">
            <v>6733.347617460835</v>
          </cell>
          <cell r="M18">
            <v>6733.347617460835</v>
          </cell>
        </row>
        <row r="19">
          <cell r="H19">
            <v>31510.227617460834</v>
          </cell>
          <cell r="I19">
            <v>31510.227617460834</v>
          </cell>
          <cell r="J19">
            <v>31510.227617460834</v>
          </cell>
          <cell r="K19">
            <v>31510.227617460834</v>
          </cell>
          <cell r="L19">
            <v>31510.227617460834</v>
          </cell>
          <cell r="M19">
            <v>31510.227617460834</v>
          </cell>
        </row>
        <row r="24">
          <cell r="H24">
            <v>56456</v>
          </cell>
          <cell r="I24">
            <v>56456</v>
          </cell>
        </row>
      </sheetData>
      <sheetData sheetId="4">
        <row r="9">
          <cell r="G9">
            <v>1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0</v>
          </cell>
        </row>
        <row r="16">
          <cell r="G16">
            <v>7</v>
          </cell>
        </row>
        <row r="18">
          <cell r="H18">
            <v>2333.1471485704319</v>
          </cell>
          <cell r="I18">
            <v>2333.1471485704319</v>
          </cell>
          <cell r="J18">
            <v>2333.1471485704319</v>
          </cell>
          <cell r="K18">
            <v>2333.1471485704319</v>
          </cell>
          <cell r="L18">
            <v>2333.1471485704319</v>
          </cell>
          <cell r="M18">
            <v>2333.1471485704319</v>
          </cell>
        </row>
        <row r="19">
          <cell r="H19">
            <v>13139.777148570432</v>
          </cell>
          <cell r="I19">
            <v>13139.777148570432</v>
          </cell>
          <cell r="J19">
            <v>13139.777148570432</v>
          </cell>
          <cell r="K19">
            <v>13139.777148570432</v>
          </cell>
          <cell r="L19">
            <v>13139.777148570432</v>
          </cell>
          <cell r="M19">
            <v>13139.777148570432</v>
          </cell>
        </row>
        <row r="24">
          <cell r="H24">
            <v>14237</v>
          </cell>
          <cell r="I24">
            <v>14237</v>
          </cell>
        </row>
      </sheetData>
      <sheetData sheetId="5">
        <row r="9">
          <cell r="G9">
            <v>1</v>
          </cell>
        </row>
        <row r="10">
          <cell r="G10">
            <v>4</v>
          </cell>
        </row>
        <row r="12">
          <cell r="G12">
            <v>2</v>
          </cell>
        </row>
        <row r="13">
          <cell r="G13">
            <v>4</v>
          </cell>
        </row>
        <row r="15">
          <cell r="G15">
            <v>1</v>
          </cell>
        </row>
        <row r="16">
          <cell r="G16">
            <v>8.3889999999999993</v>
          </cell>
        </row>
        <row r="18">
          <cell r="H18">
            <v>2539.0254756827535</v>
          </cell>
          <cell r="I18">
            <v>2539.0254756827535</v>
          </cell>
          <cell r="J18">
            <v>2539.0254756827535</v>
          </cell>
          <cell r="K18">
            <v>2539.0254756827535</v>
          </cell>
          <cell r="L18">
            <v>2539.0254756827535</v>
          </cell>
          <cell r="M18">
            <v>2539.0254756827535</v>
          </cell>
        </row>
        <row r="19">
          <cell r="H19">
            <v>15046.655475682752</v>
          </cell>
          <cell r="I19">
            <v>15046.655475682752</v>
          </cell>
          <cell r="J19">
            <v>15046.655475682752</v>
          </cell>
          <cell r="K19">
            <v>15046.655475682752</v>
          </cell>
          <cell r="L19">
            <v>15046.655475682752</v>
          </cell>
          <cell r="M19">
            <v>15046.655475682752</v>
          </cell>
        </row>
        <row r="24">
          <cell r="H24">
            <v>11932</v>
          </cell>
          <cell r="I24">
            <v>11932</v>
          </cell>
        </row>
      </sheetData>
      <sheetData sheetId="6">
        <row r="9">
          <cell r="G9">
            <v>1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2</v>
          </cell>
        </row>
        <row r="16">
          <cell r="G16">
            <v>6.6</v>
          </cell>
        </row>
        <row r="18">
          <cell r="H18">
            <v>3564.1569016813919</v>
          </cell>
          <cell r="I18">
            <v>3564.1569016813919</v>
          </cell>
          <cell r="J18">
            <v>3564.1569016813919</v>
          </cell>
          <cell r="K18">
            <v>3564.1569016813919</v>
          </cell>
          <cell r="L18">
            <v>3564.1569016813919</v>
          </cell>
          <cell r="M18">
            <v>3564.1569016813919</v>
          </cell>
        </row>
        <row r="19">
          <cell r="H19">
            <v>18841.207901681391</v>
          </cell>
          <cell r="I19">
            <v>18841.207901681391</v>
          </cell>
          <cell r="J19">
            <v>18841.207901681391</v>
          </cell>
          <cell r="K19">
            <v>18841.207901681391</v>
          </cell>
          <cell r="L19">
            <v>18841.207901681391</v>
          </cell>
          <cell r="M19">
            <v>18841.207901681391</v>
          </cell>
        </row>
        <row r="24">
          <cell r="H24">
            <v>11649</v>
          </cell>
          <cell r="I24">
            <v>11649</v>
          </cell>
        </row>
      </sheetData>
      <sheetData sheetId="7">
        <row r="9">
          <cell r="G9">
            <v>0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0</v>
          </cell>
        </row>
        <row r="16">
          <cell r="G16">
            <v>3.5739999999999998</v>
          </cell>
        </row>
        <row r="18">
          <cell r="H18">
            <v>2456.1290972923516</v>
          </cell>
          <cell r="I18">
            <v>2456.1290972923516</v>
          </cell>
          <cell r="J18">
            <v>2456.1290972923516</v>
          </cell>
          <cell r="K18">
            <v>2456.1290972923516</v>
          </cell>
          <cell r="L18">
            <v>2456.1290972923516</v>
          </cell>
          <cell r="M18">
            <v>2456.1290972923516</v>
          </cell>
        </row>
        <row r="19">
          <cell r="H19">
            <v>7077.4890972923522</v>
          </cell>
          <cell r="I19">
            <v>7077.4890972923522</v>
          </cell>
          <cell r="J19">
            <v>7077.4890972923522</v>
          </cell>
          <cell r="K19">
            <v>7077.4890972923522</v>
          </cell>
          <cell r="L19">
            <v>7077.4890972923522</v>
          </cell>
          <cell r="M19">
            <v>7077.4890972923522</v>
          </cell>
        </row>
        <row r="24">
          <cell r="H24">
            <v>6114</v>
          </cell>
          <cell r="I24">
            <v>6114</v>
          </cell>
        </row>
      </sheetData>
      <sheetData sheetId="8">
        <row r="9">
          <cell r="G9">
            <v>0</v>
          </cell>
        </row>
        <row r="10">
          <cell r="G10">
            <v>4</v>
          </cell>
        </row>
        <row r="12">
          <cell r="G12">
            <v>2</v>
          </cell>
        </row>
        <row r="13">
          <cell r="G13">
            <v>3</v>
          </cell>
        </row>
        <row r="15">
          <cell r="G15">
            <v>3</v>
          </cell>
        </row>
        <row r="16">
          <cell r="G16">
            <v>6.6</v>
          </cell>
        </row>
        <row r="18">
          <cell r="H18">
            <v>3611.2833954594721</v>
          </cell>
          <cell r="I18">
            <v>3611.2833954594721</v>
          </cell>
          <cell r="J18">
            <v>3611.2833954594721</v>
          </cell>
          <cell r="K18">
            <v>3611.2833954594721</v>
          </cell>
          <cell r="L18">
            <v>3611.2833954594721</v>
          </cell>
          <cell r="M18">
            <v>3611.2833954594721</v>
          </cell>
        </row>
        <row r="19">
          <cell r="H19">
            <v>18540.823395459473</v>
          </cell>
          <cell r="I19">
            <v>18540.823395459473</v>
          </cell>
          <cell r="J19">
            <v>18540.823395459473</v>
          </cell>
          <cell r="K19">
            <v>18540.823395459473</v>
          </cell>
          <cell r="L19">
            <v>18540.823395459473</v>
          </cell>
          <cell r="M19">
            <v>18540.823395459473</v>
          </cell>
        </row>
        <row r="24">
          <cell r="H24">
            <v>36806</v>
          </cell>
          <cell r="I24">
            <v>36806</v>
          </cell>
        </row>
      </sheetData>
      <sheetData sheetId="9">
        <row r="9">
          <cell r="G9">
            <v>0</v>
          </cell>
        </row>
        <row r="10">
          <cell r="G10">
            <v>4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1</v>
          </cell>
        </row>
        <row r="16">
          <cell r="G16">
            <v>16.716000000000001</v>
          </cell>
        </row>
        <row r="18">
          <cell r="H18">
            <v>7519.3694292375521</v>
          </cell>
          <cell r="I18">
            <v>7519.3694292375521</v>
          </cell>
          <cell r="J18">
            <v>7519.3694292375521</v>
          </cell>
          <cell r="K18">
            <v>7519.3694292375521</v>
          </cell>
          <cell r="L18">
            <v>7519.3694292375521</v>
          </cell>
          <cell r="M18">
            <v>7519.3694292375521</v>
          </cell>
        </row>
        <row r="19">
          <cell r="H19">
            <v>17788.979429237552</v>
          </cell>
          <cell r="I19">
            <v>17788.979429237552</v>
          </cell>
          <cell r="J19">
            <v>17788.979429237552</v>
          </cell>
          <cell r="K19">
            <v>17788.979429237552</v>
          </cell>
          <cell r="L19">
            <v>17788.979429237552</v>
          </cell>
          <cell r="M19">
            <v>17788.979429237552</v>
          </cell>
        </row>
        <row r="24">
          <cell r="H24">
            <v>93689</v>
          </cell>
          <cell r="I24">
            <v>22216.583105276604</v>
          </cell>
        </row>
      </sheetData>
      <sheetData sheetId="10">
        <row r="9">
          <cell r="G9">
            <v>3</v>
          </cell>
        </row>
        <row r="10">
          <cell r="G10">
            <v>4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4</v>
          </cell>
        </row>
        <row r="16">
          <cell r="G16">
            <v>26</v>
          </cell>
        </row>
        <row r="18">
          <cell r="H18">
            <v>10744.540811070432</v>
          </cell>
          <cell r="I18">
            <v>10744.540811070432</v>
          </cell>
          <cell r="J18">
            <v>10744.540811070432</v>
          </cell>
          <cell r="K18">
            <v>10744.540811070432</v>
          </cell>
          <cell r="L18">
            <v>10744.540811070432</v>
          </cell>
          <cell r="M18">
            <v>10744.540811070432</v>
          </cell>
        </row>
        <row r="19">
          <cell r="H19">
            <v>27327.370811070432</v>
          </cell>
          <cell r="I19">
            <v>27327.370811070432</v>
          </cell>
          <cell r="J19">
            <v>27327.370811070432</v>
          </cell>
          <cell r="K19">
            <v>27327.370811070432</v>
          </cell>
          <cell r="L19">
            <v>27327.370811070432</v>
          </cell>
          <cell r="M19">
            <v>27327.370811070432</v>
          </cell>
        </row>
        <row r="24">
          <cell r="H24">
            <v>37853</v>
          </cell>
          <cell r="I24">
            <v>37853</v>
          </cell>
        </row>
      </sheetData>
      <sheetData sheetId="11">
        <row r="9">
          <cell r="G9">
            <v>0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1</v>
          </cell>
        </row>
        <row r="16">
          <cell r="G16">
            <v>7.7</v>
          </cell>
        </row>
        <row r="18">
          <cell r="H18">
            <v>3966.8677579594719</v>
          </cell>
          <cell r="I18">
            <v>3966.8677579594719</v>
          </cell>
          <cell r="J18">
            <v>3966.8677579594719</v>
          </cell>
          <cell r="K18">
            <v>3966.8677579594719</v>
          </cell>
          <cell r="L18">
            <v>3966.8677579594719</v>
          </cell>
          <cell r="M18">
            <v>3966.8677579594719</v>
          </cell>
        </row>
        <row r="19">
          <cell r="H19">
            <v>9059.0577579594719</v>
          </cell>
          <cell r="I19">
            <v>9059.0577579594719</v>
          </cell>
          <cell r="J19">
            <v>9059.0577579594719</v>
          </cell>
          <cell r="K19">
            <v>9059.0577579594719</v>
          </cell>
          <cell r="L19">
            <v>9059.0577579594719</v>
          </cell>
          <cell r="M19">
            <v>9059.0577579594719</v>
          </cell>
        </row>
        <row r="24">
          <cell r="H24">
            <v>28048</v>
          </cell>
          <cell r="I24">
            <v>11313.819903823092</v>
          </cell>
        </row>
      </sheetData>
      <sheetData sheetId="12">
        <row r="9">
          <cell r="G9">
            <v>3</v>
          </cell>
        </row>
        <row r="10">
          <cell r="G10">
            <v>4</v>
          </cell>
        </row>
        <row r="12">
          <cell r="G12">
            <v>2</v>
          </cell>
        </row>
        <row r="13">
          <cell r="G13">
            <v>3</v>
          </cell>
        </row>
        <row r="15">
          <cell r="G15">
            <v>0</v>
          </cell>
        </row>
        <row r="16">
          <cell r="G16">
            <v>12.5</v>
          </cell>
        </row>
        <row r="18">
          <cell r="H18">
            <v>6067.5993955156318</v>
          </cell>
          <cell r="I18">
            <v>6067.5993955156318</v>
          </cell>
          <cell r="J18">
            <v>6067.5993955156318</v>
          </cell>
          <cell r="K18">
            <v>6067.5993955156318</v>
          </cell>
          <cell r="L18">
            <v>6067.5993955156318</v>
          </cell>
          <cell r="M18">
            <v>6067.5993955156318</v>
          </cell>
        </row>
        <row r="19">
          <cell r="H19">
            <v>15185.184395515631</v>
          </cell>
          <cell r="I19">
            <v>15185.184395515631</v>
          </cell>
          <cell r="J19">
            <v>15185.184395515631</v>
          </cell>
          <cell r="K19">
            <v>15185.184395515631</v>
          </cell>
          <cell r="L19">
            <v>15185.184395515631</v>
          </cell>
          <cell r="M19">
            <v>15185.184395515631</v>
          </cell>
        </row>
        <row r="24">
          <cell r="H24">
            <v>31025</v>
          </cell>
          <cell r="I24">
            <v>31025</v>
          </cell>
        </row>
      </sheetData>
      <sheetData sheetId="13">
        <row r="9">
          <cell r="G9">
            <v>1</v>
          </cell>
        </row>
        <row r="10">
          <cell r="G10">
            <v>4</v>
          </cell>
        </row>
        <row r="12">
          <cell r="G12">
            <v>0</v>
          </cell>
        </row>
        <row r="13">
          <cell r="G13">
            <v>2</v>
          </cell>
        </row>
        <row r="15">
          <cell r="G15">
            <v>2</v>
          </cell>
        </row>
        <row r="16">
          <cell r="G16">
            <v>10.9</v>
          </cell>
        </row>
        <row r="18">
          <cell r="H18">
            <v>5287.7543830156328</v>
          </cell>
          <cell r="I18">
            <v>5287.7543830156328</v>
          </cell>
          <cell r="J18">
            <v>5287.7543830156328</v>
          </cell>
          <cell r="K18">
            <v>5287.7543830156328</v>
          </cell>
          <cell r="L18">
            <v>5287.7543830156328</v>
          </cell>
          <cell r="M18">
            <v>5287.7543830156328</v>
          </cell>
        </row>
        <row r="19">
          <cell r="H19">
            <v>27074.186383015633</v>
          </cell>
          <cell r="I19">
            <v>27074.186383015633</v>
          </cell>
          <cell r="J19">
            <v>27074.186383015633</v>
          </cell>
          <cell r="K19">
            <v>27074.186383015633</v>
          </cell>
          <cell r="L19">
            <v>27074.186383015633</v>
          </cell>
          <cell r="M19">
            <v>27074.186383015633</v>
          </cell>
        </row>
        <row r="24">
          <cell r="H24">
            <v>23924</v>
          </cell>
          <cell r="I24">
            <v>23924</v>
          </cell>
        </row>
      </sheetData>
      <sheetData sheetId="14">
        <row r="9">
          <cell r="G9">
            <v>2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2</v>
          </cell>
        </row>
        <row r="16">
          <cell r="G16">
            <v>8.4649999999999999</v>
          </cell>
        </row>
        <row r="18">
          <cell r="H18">
            <v>4265.5781954594722</v>
          </cell>
          <cell r="I18">
            <v>4265.5781954594722</v>
          </cell>
          <cell r="J18">
            <v>4265.5781954594722</v>
          </cell>
          <cell r="K18">
            <v>4265.5781954594722</v>
          </cell>
          <cell r="L18">
            <v>4265.5781954594722</v>
          </cell>
          <cell r="M18">
            <v>4265.5781954594722</v>
          </cell>
        </row>
        <row r="19">
          <cell r="H19">
            <v>12024.268195459474</v>
          </cell>
          <cell r="I19">
            <v>12024.268195459474</v>
          </cell>
          <cell r="J19">
            <v>12024.268195459474</v>
          </cell>
          <cell r="K19">
            <v>12024.268195459474</v>
          </cell>
          <cell r="L19">
            <v>12024.268195459474</v>
          </cell>
          <cell r="M19">
            <v>12024.268195459474</v>
          </cell>
        </row>
        <row r="24">
          <cell r="H24">
            <v>7716</v>
          </cell>
          <cell r="I24">
            <v>7716</v>
          </cell>
        </row>
      </sheetData>
      <sheetData sheetId="15">
        <row r="9">
          <cell r="G9">
            <v>0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6</v>
          </cell>
        </row>
        <row r="16">
          <cell r="G16">
            <v>15.449</v>
          </cell>
        </row>
        <row r="18">
          <cell r="H18">
            <v>7298.4968442375502</v>
          </cell>
          <cell r="I18">
            <v>7298.4968442375502</v>
          </cell>
          <cell r="J18">
            <v>7298.4968442375502</v>
          </cell>
          <cell r="K18">
            <v>7283.8998505490754</v>
          </cell>
          <cell r="L18">
            <v>7283.8998505490754</v>
          </cell>
          <cell r="M18">
            <v>7283.8998505490754</v>
          </cell>
        </row>
        <row r="19">
          <cell r="H19">
            <v>39606.776844237545</v>
          </cell>
          <cell r="I19">
            <v>39606.776844237545</v>
          </cell>
          <cell r="J19">
            <v>39606.776844237545</v>
          </cell>
          <cell r="K19">
            <v>39606.776844237545</v>
          </cell>
          <cell r="L19">
            <v>39606.776844237545</v>
          </cell>
          <cell r="M19">
            <v>39606.776844237545</v>
          </cell>
        </row>
        <row r="24">
          <cell r="H24">
            <v>24684</v>
          </cell>
          <cell r="I24">
            <v>24684</v>
          </cell>
        </row>
        <row r="45">
          <cell r="G45">
            <v>6096</v>
          </cell>
        </row>
        <row r="54">
          <cell r="G54">
            <v>3.1589999999999998</v>
          </cell>
          <cell r="H54">
            <v>3.1589999999999998</v>
          </cell>
          <cell r="I54">
            <v>3.1589999999999998</v>
          </cell>
          <cell r="J54">
            <v>3.1589999999999998</v>
          </cell>
          <cell r="K54">
            <v>3.1589999999999998</v>
          </cell>
          <cell r="L54">
            <v>3.1589999999999998</v>
          </cell>
          <cell r="M54">
            <v>3.1589999999999998</v>
          </cell>
        </row>
        <row r="59">
          <cell r="H59">
            <v>1341.1200000000001</v>
          </cell>
          <cell r="I59">
            <v>1341.1200000000001</v>
          </cell>
          <cell r="J59">
            <v>1341.1200000000001</v>
          </cell>
          <cell r="K59">
            <v>1341.1200000000001</v>
          </cell>
        </row>
        <row r="60">
          <cell r="G60">
            <v>6096</v>
          </cell>
          <cell r="H60">
            <v>6096</v>
          </cell>
          <cell r="I60">
            <v>6096</v>
          </cell>
          <cell r="J60">
            <v>6096</v>
          </cell>
          <cell r="K60">
            <v>6096</v>
          </cell>
          <cell r="M60">
            <v>6096</v>
          </cell>
        </row>
      </sheetData>
      <sheetData sheetId="16">
        <row r="9">
          <cell r="G9">
            <v>1</v>
          </cell>
        </row>
        <row r="10">
          <cell r="G10">
            <v>3</v>
          </cell>
        </row>
        <row r="12">
          <cell r="G12">
            <v>0</v>
          </cell>
        </row>
        <row r="13">
          <cell r="G13">
            <v>3</v>
          </cell>
        </row>
        <row r="15">
          <cell r="G15">
            <v>2</v>
          </cell>
        </row>
        <row r="16">
          <cell r="G16">
            <v>10.705</v>
          </cell>
        </row>
        <row r="18">
          <cell r="H18">
            <v>5326.2269798485113</v>
          </cell>
          <cell r="I18">
            <v>5326.2269798485113</v>
          </cell>
          <cell r="J18">
            <v>5326.2269798485113</v>
          </cell>
          <cell r="K18">
            <v>5326.2269798485113</v>
          </cell>
          <cell r="L18">
            <v>5326.2269798485113</v>
          </cell>
          <cell r="M18">
            <v>5326.2269798485113</v>
          </cell>
        </row>
        <row r="19">
          <cell r="H19">
            <v>28103.786979848508</v>
          </cell>
          <cell r="I19">
            <v>28103.786979848508</v>
          </cell>
          <cell r="J19">
            <v>28103.786979848508</v>
          </cell>
          <cell r="K19">
            <v>28103.786979848508</v>
          </cell>
          <cell r="L19">
            <v>28103.786979848508</v>
          </cell>
          <cell r="M19">
            <v>28103.786979848508</v>
          </cell>
        </row>
        <row r="24">
          <cell r="H24">
            <v>36348</v>
          </cell>
          <cell r="I24">
            <v>36348</v>
          </cell>
        </row>
      </sheetData>
      <sheetData sheetId="17"/>
      <sheetData sheetId="18">
        <row r="9">
          <cell r="G9">
            <v>0</v>
          </cell>
        </row>
        <row r="12">
          <cell r="G12">
            <v>0</v>
          </cell>
        </row>
        <row r="15">
          <cell r="G15">
            <v>0</v>
          </cell>
        </row>
        <row r="16">
          <cell r="G16">
            <v>0.80600000000000005</v>
          </cell>
        </row>
        <row r="18">
          <cell r="H18">
            <v>558.97795162272826</v>
          </cell>
          <cell r="I18">
            <v>558.97795162272826</v>
          </cell>
          <cell r="J18">
            <v>558.97795162272826</v>
          </cell>
          <cell r="K18">
            <v>558.97795162272826</v>
          </cell>
          <cell r="L18">
            <v>558.97795162272826</v>
          </cell>
          <cell r="M18">
            <v>558.97795162272826</v>
          </cell>
        </row>
        <row r="19">
          <cell r="H19">
            <v>980.11795162272824</v>
          </cell>
          <cell r="I19">
            <v>980.11795162272824</v>
          </cell>
          <cell r="J19">
            <v>980.11795162272824</v>
          </cell>
          <cell r="K19">
            <v>980.11795162272824</v>
          </cell>
          <cell r="L19">
            <v>980.11795162272824</v>
          </cell>
          <cell r="M19">
            <v>980.11795162272824</v>
          </cell>
        </row>
        <row r="24">
          <cell r="H24">
            <v>27626</v>
          </cell>
          <cell r="I24">
            <v>1224.0652709627143</v>
          </cell>
        </row>
      </sheetData>
      <sheetData sheetId="19">
        <row r="9">
          <cell r="G9">
            <v>0</v>
          </cell>
        </row>
        <row r="12">
          <cell r="G12">
            <v>0</v>
          </cell>
        </row>
        <row r="15">
          <cell r="G15">
            <v>0</v>
          </cell>
        </row>
        <row r="16">
          <cell r="G16">
            <v>1.5</v>
          </cell>
        </row>
        <row r="18">
          <cell r="H18">
            <v>1691.3899152491406</v>
          </cell>
          <cell r="I18">
            <v>1691.3899152491406</v>
          </cell>
          <cell r="J18">
            <v>1691.3899152491406</v>
          </cell>
          <cell r="K18">
            <v>1691.3899152491406</v>
          </cell>
          <cell r="L18">
            <v>1691.3899152491406</v>
          </cell>
          <cell r="M18">
            <v>1691.3899152491406</v>
          </cell>
        </row>
        <row r="19">
          <cell r="H19">
            <v>2673.3899152491404</v>
          </cell>
          <cell r="I19">
            <v>2673.3899152491404</v>
          </cell>
          <cell r="J19">
            <v>2673.3899152491404</v>
          </cell>
          <cell r="K19">
            <v>2673.3899152491404</v>
          </cell>
          <cell r="L19">
            <v>2673.3899152491404</v>
          </cell>
          <cell r="M19">
            <v>2673.3899152491404</v>
          </cell>
        </row>
        <row r="24">
          <cell r="H24">
            <v>1684</v>
          </cell>
          <cell r="I24">
            <v>1684</v>
          </cell>
        </row>
      </sheetData>
      <sheetData sheetId="20">
        <row r="9">
          <cell r="G9">
            <v>0</v>
          </cell>
        </row>
        <row r="12">
          <cell r="G12">
            <v>0</v>
          </cell>
        </row>
        <row r="15">
          <cell r="G15">
            <v>0</v>
          </cell>
        </row>
        <row r="16">
          <cell r="G16">
            <v>1.8</v>
          </cell>
        </row>
        <row r="18">
          <cell r="H18">
            <v>1341.3229641813916</v>
          </cell>
          <cell r="I18">
            <v>1341.3229641813916</v>
          </cell>
          <cell r="J18">
            <v>1341.3229641813916</v>
          </cell>
          <cell r="K18">
            <v>1341.3229641813916</v>
          </cell>
          <cell r="L18">
            <v>1341.3229641813916</v>
          </cell>
          <cell r="M18">
            <v>1341.3229641813916</v>
          </cell>
        </row>
        <row r="19">
          <cell r="H19">
            <v>3570.2429641813915</v>
          </cell>
          <cell r="I19">
            <v>3570.2429641813915</v>
          </cell>
          <cell r="J19">
            <v>3570.2429641813915</v>
          </cell>
          <cell r="K19">
            <v>3570.2429641813915</v>
          </cell>
          <cell r="L19">
            <v>3570.2429641813915</v>
          </cell>
          <cell r="M19">
            <v>3570.2429641813915</v>
          </cell>
        </row>
        <row r="24">
          <cell r="H24">
            <v>4847</v>
          </cell>
          <cell r="I24">
            <v>4847</v>
          </cell>
        </row>
      </sheetData>
      <sheetData sheetId="21">
        <row r="9">
          <cell r="G9">
            <v>0</v>
          </cell>
        </row>
        <row r="12">
          <cell r="G12">
            <v>0</v>
          </cell>
        </row>
        <row r="15">
          <cell r="G15">
            <v>0</v>
          </cell>
        </row>
        <row r="16">
          <cell r="G16">
            <v>2.8769999999999998</v>
          </cell>
        </row>
        <row r="18">
          <cell r="H18">
            <v>2147.427390459472</v>
          </cell>
          <cell r="I18">
            <v>2147.427390459472</v>
          </cell>
          <cell r="J18">
            <v>2147.427390459472</v>
          </cell>
          <cell r="K18">
            <v>2147.427390459472</v>
          </cell>
          <cell r="L18">
            <v>2147.427390459472</v>
          </cell>
          <cell r="M18">
            <v>2147.427390459472</v>
          </cell>
        </row>
        <row r="19">
          <cell r="H19">
            <v>4652.9173904594718</v>
          </cell>
          <cell r="I19">
            <v>4652.9173904594718</v>
          </cell>
          <cell r="J19">
            <v>4652.9173904594718</v>
          </cell>
          <cell r="K19">
            <v>4652.9173904594718</v>
          </cell>
          <cell r="L19">
            <v>4652.9173904594718</v>
          </cell>
          <cell r="M19">
            <v>4652.9173904594718</v>
          </cell>
        </row>
        <row r="24">
          <cell r="H24">
            <v>8150</v>
          </cell>
          <cell r="I24">
            <v>8150</v>
          </cell>
        </row>
      </sheetData>
      <sheetData sheetId="22">
        <row r="9">
          <cell r="G9">
            <v>0</v>
          </cell>
        </row>
        <row r="12">
          <cell r="G12">
            <v>0</v>
          </cell>
        </row>
        <row r="15">
          <cell r="G15">
            <v>1</v>
          </cell>
        </row>
        <row r="16">
          <cell r="G16">
            <v>3.3580000000000001</v>
          </cell>
        </row>
        <row r="18">
          <cell r="H18">
            <v>2418.0007554594717</v>
          </cell>
          <cell r="I18">
            <v>2418.0007554594717</v>
          </cell>
          <cell r="J18">
            <v>2418.0007554594717</v>
          </cell>
          <cell r="K18">
            <v>2418.0007554594717</v>
          </cell>
          <cell r="L18">
            <v>2418.0007554594717</v>
          </cell>
          <cell r="M18">
            <v>2418.0007554594717</v>
          </cell>
        </row>
        <row r="19">
          <cell r="H19">
            <v>4402.2707554594726</v>
          </cell>
          <cell r="I19">
            <v>4402.2707554594726</v>
          </cell>
          <cell r="J19">
            <v>4402.2707554594726</v>
          </cell>
          <cell r="K19">
            <v>4402.2707554594726</v>
          </cell>
          <cell r="L19">
            <v>4402.2707554594726</v>
          </cell>
          <cell r="M19">
            <v>4402.2707554594726</v>
          </cell>
        </row>
        <row r="24">
          <cell r="H24">
            <v>13320</v>
          </cell>
          <cell r="I24">
            <v>5497.9778058457241</v>
          </cell>
        </row>
      </sheetData>
      <sheetData sheetId="23">
        <row r="9">
          <cell r="G9">
            <v>0</v>
          </cell>
        </row>
        <row r="12">
          <cell r="G12">
            <v>0</v>
          </cell>
        </row>
        <row r="15">
          <cell r="G15">
            <v>0</v>
          </cell>
        </row>
        <row r="16">
          <cell r="G16">
            <v>2.4660000000000002</v>
          </cell>
        </row>
        <row r="18">
          <cell r="H18">
            <v>2075.134609237552</v>
          </cell>
          <cell r="I18">
            <v>2075.134609237552</v>
          </cell>
          <cell r="J18">
            <v>2075.134609237552</v>
          </cell>
          <cell r="K18">
            <v>2075.134609237552</v>
          </cell>
          <cell r="L18">
            <v>2075.134609237552</v>
          </cell>
          <cell r="M18">
            <v>2075.134609237552</v>
          </cell>
        </row>
        <row r="19">
          <cell r="H19">
            <v>2413.174609237552</v>
          </cell>
          <cell r="I19">
            <v>2413.174609237552</v>
          </cell>
          <cell r="J19">
            <v>2413.174609237552</v>
          </cell>
          <cell r="K19">
            <v>2413.174609237552</v>
          </cell>
          <cell r="L19">
            <v>2413.174609237552</v>
          </cell>
          <cell r="M19">
            <v>2413.174609237552</v>
          </cell>
        </row>
        <row r="24">
          <cell r="H24">
            <v>6209</v>
          </cell>
          <cell r="I24">
            <v>3013.8038253927721</v>
          </cell>
        </row>
      </sheetData>
      <sheetData sheetId="24">
        <row r="9">
          <cell r="G9">
            <v>0</v>
          </cell>
        </row>
        <row r="12">
          <cell r="G12">
            <v>0</v>
          </cell>
        </row>
        <row r="15">
          <cell r="G15">
            <v>0</v>
          </cell>
        </row>
        <row r="16">
          <cell r="G16">
            <v>1.732</v>
          </cell>
        </row>
        <row r="18">
          <cell r="H18">
            <v>1733.054094792351</v>
          </cell>
          <cell r="I18">
            <v>1733.054094792351</v>
          </cell>
          <cell r="J18">
            <v>1733.054094792351</v>
          </cell>
          <cell r="K18">
            <v>1733.054094792351</v>
          </cell>
          <cell r="L18">
            <v>1733.054094792351</v>
          </cell>
          <cell r="M18">
            <v>1733.054094792351</v>
          </cell>
        </row>
        <row r="19">
          <cell r="H19">
            <v>4422.9640947923517</v>
          </cell>
          <cell r="I19">
            <v>4422.9640947923517</v>
          </cell>
          <cell r="J19">
            <v>4422.9640947923517</v>
          </cell>
          <cell r="K19">
            <v>4422.9640947923517</v>
          </cell>
          <cell r="L19">
            <v>4422.9640947923517</v>
          </cell>
          <cell r="M19">
            <v>4422.9640947923517</v>
          </cell>
        </row>
        <row r="24">
          <cell r="H24">
            <v>13200</v>
          </cell>
          <cell r="I24">
            <v>5523.8216320665233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77"/>
  <sheetViews>
    <sheetView tabSelected="1" topLeftCell="A19" zoomScale="86" zoomScaleNormal="86" workbookViewId="0">
      <selection activeCell="B61" sqref="B61:O61"/>
    </sheetView>
  </sheetViews>
  <sheetFormatPr defaultRowHeight="15" x14ac:dyDescent="0.25"/>
  <cols>
    <col min="1" max="1" width="5.42578125" style="1" customWidth="1"/>
    <col min="2" max="2" width="18.42578125" style="1" customWidth="1"/>
    <col min="3" max="3" width="97.85546875" style="1" customWidth="1"/>
    <col min="4" max="4" width="10.5703125" style="1" customWidth="1"/>
    <col min="5" max="9" width="10.140625" style="1" hidden="1" customWidth="1"/>
    <col min="10" max="10" width="12.28515625" style="1" customWidth="1"/>
    <col min="11" max="11" width="11.28515625" style="1" customWidth="1"/>
    <col min="12" max="12" width="12.85546875" style="1" customWidth="1"/>
    <col min="13" max="14" width="10.7109375" style="1" customWidth="1"/>
    <col min="15" max="15" width="13" style="1" customWidth="1"/>
    <col min="16" max="255" width="9.140625" style="39"/>
    <col min="256" max="256" width="5.42578125" style="39" customWidth="1"/>
    <col min="257" max="257" width="18.42578125" style="39" customWidth="1"/>
    <col min="258" max="258" width="97.85546875" style="39" customWidth="1"/>
    <col min="259" max="259" width="10.5703125" style="39" customWidth="1"/>
    <col min="260" max="264" width="0" style="39" hidden="1" customWidth="1"/>
    <col min="265" max="265" width="12.28515625" style="39" customWidth="1"/>
    <col min="266" max="266" width="11.28515625" style="39" customWidth="1"/>
    <col min="267" max="267" width="12.85546875" style="39" customWidth="1"/>
    <col min="268" max="269" width="10.7109375" style="39" customWidth="1"/>
    <col min="270" max="270" width="13" style="39" customWidth="1"/>
    <col min="271" max="271" width="0" style="39" hidden="1" customWidth="1"/>
    <col min="272" max="511" width="9.140625" style="39"/>
    <col min="512" max="512" width="5.42578125" style="39" customWidth="1"/>
    <col min="513" max="513" width="18.42578125" style="39" customWidth="1"/>
    <col min="514" max="514" width="97.85546875" style="39" customWidth="1"/>
    <col min="515" max="515" width="10.5703125" style="39" customWidth="1"/>
    <col min="516" max="520" width="0" style="39" hidden="1" customWidth="1"/>
    <col min="521" max="521" width="12.28515625" style="39" customWidth="1"/>
    <col min="522" max="522" width="11.28515625" style="39" customWidth="1"/>
    <col min="523" max="523" width="12.85546875" style="39" customWidth="1"/>
    <col min="524" max="525" width="10.7109375" style="39" customWidth="1"/>
    <col min="526" max="526" width="13" style="39" customWidth="1"/>
    <col min="527" max="527" width="0" style="39" hidden="1" customWidth="1"/>
    <col min="528" max="767" width="9.140625" style="39"/>
    <col min="768" max="768" width="5.42578125" style="39" customWidth="1"/>
    <col min="769" max="769" width="18.42578125" style="39" customWidth="1"/>
    <col min="770" max="770" width="97.85546875" style="39" customWidth="1"/>
    <col min="771" max="771" width="10.5703125" style="39" customWidth="1"/>
    <col min="772" max="776" width="0" style="39" hidden="1" customWidth="1"/>
    <col min="777" max="777" width="12.28515625" style="39" customWidth="1"/>
    <col min="778" max="778" width="11.28515625" style="39" customWidth="1"/>
    <col min="779" max="779" width="12.85546875" style="39" customWidth="1"/>
    <col min="780" max="781" width="10.7109375" style="39" customWidth="1"/>
    <col min="782" max="782" width="13" style="39" customWidth="1"/>
    <col min="783" max="783" width="0" style="39" hidden="1" customWidth="1"/>
    <col min="784" max="1023" width="9.140625" style="39"/>
    <col min="1024" max="1024" width="5.42578125" style="39" customWidth="1"/>
    <col min="1025" max="1025" width="18.42578125" style="39" customWidth="1"/>
    <col min="1026" max="1026" width="97.85546875" style="39" customWidth="1"/>
    <col min="1027" max="1027" width="10.5703125" style="39" customWidth="1"/>
    <col min="1028" max="1032" width="0" style="39" hidden="1" customWidth="1"/>
    <col min="1033" max="1033" width="12.28515625" style="39" customWidth="1"/>
    <col min="1034" max="1034" width="11.28515625" style="39" customWidth="1"/>
    <col min="1035" max="1035" width="12.85546875" style="39" customWidth="1"/>
    <col min="1036" max="1037" width="10.7109375" style="39" customWidth="1"/>
    <col min="1038" max="1038" width="13" style="39" customWidth="1"/>
    <col min="1039" max="1039" width="0" style="39" hidden="1" customWidth="1"/>
    <col min="1040" max="1279" width="9.140625" style="39"/>
    <col min="1280" max="1280" width="5.42578125" style="39" customWidth="1"/>
    <col min="1281" max="1281" width="18.42578125" style="39" customWidth="1"/>
    <col min="1282" max="1282" width="97.85546875" style="39" customWidth="1"/>
    <col min="1283" max="1283" width="10.5703125" style="39" customWidth="1"/>
    <col min="1284" max="1288" width="0" style="39" hidden="1" customWidth="1"/>
    <col min="1289" max="1289" width="12.28515625" style="39" customWidth="1"/>
    <col min="1290" max="1290" width="11.28515625" style="39" customWidth="1"/>
    <col min="1291" max="1291" width="12.85546875" style="39" customWidth="1"/>
    <col min="1292" max="1293" width="10.7109375" style="39" customWidth="1"/>
    <col min="1294" max="1294" width="13" style="39" customWidth="1"/>
    <col min="1295" max="1295" width="0" style="39" hidden="1" customWidth="1"/>
    <col min="1296" max="1535" width="9.140625" style="39"/>
    <col min="1536" max="1536" width="5.42578125" style="39" customWidth="1"/>
    <col min="1537" max="1537" width="18.42578125" style="39" customWidth="1"/>
    <col min="1538" max="1538" width="97.85546875" style="39" customWidth="1"/>
    <col min="1539" max="1539" width="10.5703125" style="39" customWidth="1"/>
    <col min="1540" max="1544" width="0" style="39" hidden="1" customWidth="1"/>
    <col min="1545" max="1545" width="12.28515625" style="39" customWidth="1"/>
    <col min="1546" max="1546" width="11.28515625" style="39" customWidth="1"/>
    <col min="1547" max="1547" width="12.85546875" style="39" customWidth="1"/>
    <col min="1548" max="1549" width="10.7109375" style="39" customWidth="1"/>
    <col min="1550" max="1550" width="13" style="39" customWidth="1"/>
    <col min="1551" max="1551" width="0" style="39" hidden="1" customWidth="1"/>
    <col min="1552" max="1791" width="9.140625" style="39"/>
    <col min="1792" max="1792" width="5.42578125" style="39" customWidth="1"/>
    <col min="1793" max="1793" width="18.42578125" style="39" customWidth="1"/>
    <col min="1794" max="1794" width="97.85546875" style="39" customWidth="1"/>
    <col min="1795" max="1795" width="10.5703125" style="39" customWidth="1"/>
    <col min="1796" max="1800" width="0" style="39" hidden="1" customWidth="1"/>
    <col min="1801" max="1801" width="12.28515625" style="39" customWidth="1"/>
    <col min="1802" max="1802" width="11.28515625" style="39" customWidth="1"/>
    <col min="1803" max="1803" width="12.85546875" style="39" customWidth="1"/>
    <col min="1804" max="1805" width="10.7109375" style="39" customWidth="1"/>
    <col min="1806" max="1806" width="13" style="39" customWidth="1"/>
    <col min="1807" max="1807" width="0" style="39" hidden="1" customWidth="1"/>
    <col min="1808" max="2047" width="9.140625" style="39"/>
    <col min="2048" max="2048" width="5.42578125" style="39" customWidth="1"/>
    <col min="2049" max="2049" width="18.42578125" style="39" customWidth="1"/>
    <col min="2050" max="2050" width="97.85546875" style="39" customWidth="1"/>
    <col min="2051" max="2051" width="10.5703125" style="39" customWidth="1"/>
    <col min="2052" max="2056" width="0" style="39" hidden="1" customWidth="1"/>
    <col min="2057" max="2057" width="12.28515625" style="39" customWidth="1"/>
    <col min="2058" max="2058" width="11.28515625" style="39" customWidth="1"/>
    <col min="2059" max="2059" width="12.85546875" style="39" customWidth="1"/>
    <col min="2060" max="2061" width="10.7109375" style="39" customWidth="1"/>
    <col min="2062" max="2062" width="13" style="39" customWidth="1"/>
    <col min="2063" max="2063" width="0" style="39" hidden="1" customWidth="1"/>
    <col min="2064" max="2303" width="9.140625" style="39"/>
    <col min="2304" max="2304" width="5.42578125" style="39" customWidth="1"/>
    <col min="2305" max="2305" width="18.42578125" style="39" customWidth="1"/>
    <col min="2306" max="2306" width="97.85546875" style="39" customWidth="1"/>
    <col min="2307" max="2307" width="10.5703125" style="39" customWidth="1"/>
    <col min="2308" max="2312" width="0" style="39" hidden="1" customWidth="1"/>
    <col min="2313" max="2313" width="12.28515625" style="39" customWidth="1"/>
    <col min="2314" max="2314" width="11.28515625" style="39" customWidth="1"/>
    <col min="2315" max="2315" width="12.85546875" style="39" customWidth="1"/>
    <col min="2316" max="2317" width="10.7109375" style="39" customWidth="1"/>
    <col min="2318" max="2318" width="13" style="39" customWidth="1"/>
    <col min="2319" max="2319" width="0" style="39" hidden="1" customWidth="1"/>
    <col min="2320" max="2559" width="9.140625" style="39"/>
    <col min="2560" max="2560" width="5.42578125" style="39" customWidth="1"/>
    <col min="2561" max="2561" width="18.42578125" style="39" customWidth="1"/>
    <col min="2562" max="2562" width="97.85546875" style="39" customWidth="1"/>
    <col min="2563" max="2563" width="10.5703125" style="39" customWidth="1"/>
    <col min="2564" max="2568" width="0" style="39" hidden="1" customWidth="1"/>
    <col min="2569" max="2569" width="12.28515625" style="39" customWidth="1"/>
    <col min="2570" max="2570" width="11.28515625" style="39" customWidth="1"/>
    <col min="2571" max="2571" width="12.85546875" style="39" customWidth="1"/>
    <col min="2572" max="2573" width="10.7109375" style="39" customWidth="1"/>
    <col min="2574" max="2574" width="13" style="39" customWidth="1"/>
    <col min="2575" max="2575" width="0" style="39" hidden="1" customWidth="1"/>
    <col min="2576" max="2815" width="9.140625" style="39"/>
    <col min="2816" max="2816" width="5.42578125" style="39" customWidth="1"/>
    <col min="2817" max="2817" width="18.42578125" style="39" customWidth="1"/>
    <col min="2818" max="2818" width="97.85546875" style="39" customWidth="1"/>
    <col min="2819" max="2819" width="10.5703125" style="39" customWidth="1"/>
    <col min="2820" max="2824" width="0" style="39" hidden="1" customWidth="1"/>
    <col min="2825" max="2825" width="12.28515625" style="39" customWidth="1"/>
    <col min="2826" max="2826" width="11.28515625" style="39" customWidth="1"/>
    <col min="2827" max="2827" width="12.85546875" style="39" customWidth="1"/>
    <col min="2828" max="2829" width="10.7109375" style="39" customWidth="1"/>
    <col min="2830" max="2830" width="13" style="39" customWidth="1"/>
    <col min="2831" max="2831" width="0" style="39" hidden="1" customWidth="1"/>
    <col min="2832" max="3071" width="9.140625" style="39"/>
    <col min="3072" max="3072" width="5.42578125" style="39" customWidth="1"/>
    <col min="3073" max="3073" width="18.42578125" style="39" customWidth="1"/>
    <col min="3074" max="3074" width="97.85546875" style="39" customWidth="1"/>
    <col min="3075" max="3075" width="10.5703125" style="39" customWidth="1"/>
    <col min="3076" max="3080" width="0" style="39" hidden="1" customWidth="1"/>
    <col min="3081" max="3081" width="12.28515625" style="39" customWidth="1"/>
    <col min="3082" max="3082" width="11.28515625" style="39" customWidth="1"/>
    <col min="3083" max="3083" width="12.85546875" style="39" customWidth="1"/>
    <col min="3084" max="3085" width="10.7109375" style="39" customWidth="1"/>
    <col min="3086" max="3086" width="13" style="39" customWidth="1"/>
    <col min="3087" max="3087" width="0" style="39" hidden="1" customWidth="1"/>
    <col min="3088" max="3327" width="9.140625" style="39"/>
    <col min="3328" max="3328" width="5.42578125" style="39" customWidth="1"/>
    <col min="3329" max="3329" width="18.42578125" style="39" customWidth="1"/>
    <col min="3330" max="3330" width="97.85546875" style="39" customWidth="1"/>
    <col min="3331" max="3331" width="10.5703125" style="39" customWidth="1"/>
    <col min="3332" max="3336" width="0" style="39" hidden="1" customWidth="1"/>
    <col min="3337" max="3337" width="12.28515625" style="39" customWidth="1"/>
    <col min="3338" max="3338" width="11.28515625" style="39" customWidth="1"/>
    <col min="3339" max="3339" width="12.85546875" style="39" customWidth="1"/>
    <col min="3340" max="3341" width="10.7109375" style="39" customWidth="1"/>
    <col min="3342" max="3342" width="13" style="39" customWidth="1"/>
    <col min="3343" max="3343" width="0" style="39" hidden="1" customWidth="1"/>
    <col min="3344" max="3583" width="9.140625" style="39"/>
    <col min="3584" max="3584" width="5.42578125" style="39" customWidth="1"/>
    <col min="3585" max="3585" width="18.42578125" style="39" customWidth="1"/>
    <col min="3586" max="3586" width="97.85546875" style="39" customWidth="1"/>
    <col min="3587" max="3587" width="10.5703125" style="39" customWidth="1"/>
    <col min="3588" max="3592" width="0" style="39" hidden="1" customWidth="1"/>
    <col min="3593" max="3593" width="12.28515625" style="39" customWidth="1"/>
    <col min="3594" max="3594" width="11.28515625" style="39" customWidth="1"/>
    <col min="3595" max="3595" width="12.85546875" style="39" customWidth="1"/>
    <col min="3596" max="3597" width="10.7109375" style="39" customWidth="1"/>
    <col min="3598" max="3598" width="13" style="39" customWidth="1"/>
    <col min="3599" max="3599" width="0" style="39" hidden="1" customWidth="1"/>
    <col min="3600" max="3839" width="9.140625" style="39"/>
    <col min="3840" max="3840" width="5.42578125" style="39" customWidth="1"/>
    <col min="3841" max="3841" width="18.42578125" style="39" customWidth="1"/>
    <col min="3842" max="3842" width="97.85546875" style="39" customWidth="1"/>
    <col min="3843" max="3843" width="10.5703125" style="39" customWidth="1"/>
    <col min="3844" max="3848" width="0" style="39" hidden="1" customWidth="1"/>
    <col min="3849" max="3849" width="12.28515625" style="39" customWidth="1"/>
    <col min="3850" max="3850" width="11.28515625" style="39" customWidth="1"/>
    <col min="3851" max="3851" width="12.85546875" style="39" customWidth="1"/>
    <col min="3852" max="3853" width="10.7109375" style="39" customWidth="1"/>
    <col min="3854" max="3854" width="13" style="39" customWidth="1"/>
    <col min="3855" max="3855" width="0" style="39" hidden="1" customWidth="1"/>
    <col min="3856" max="4095" width="9.140625" style="39"/>
    <col min="4096" max="4096" width="5.42578125" style="39" customWidth="1"/>
    <col min="4097" max="4097" width="18.42578125" style="39" customWidth="1"/>
    <col min="4098" max="4098" width="97.85546875" style="39" customWidth="1"/>
    <col min="4099" max="4099" width="10.5703125" style="39" customWidth="1"/>
    <col min="4100" max="4104" width="0" style="39" hidden="1" customWidth="1"/>
    <col min="4105" max="4105" width="12.28515625" style="39" customWidth="1"/>
    <col min="4106" max="4106" width="11.28515625" style="39" customWidth="1"/>
    <col min="4107" max="4107" width="12.85546875" style="39" customWidth="1"/>
    <col min="4108" max="4109" width="10.7109375" style="39" customWidth="1"/>
    <col min="4110" max="4110" width="13" style="39" customWidth="1"/>
    <col min="4111" max="4111" width="0" style="39" hidden="1" customWidth="1"/>
    <col min="4112" max="4351" width="9.140625" style="39"/>
    <col min="4352" max="4352" width="5.42578125" style="39" customWidth="1"/>
    <col min="4353" max="4353" width="18.42578125" style="39" customWidth="1"/>
    <col min="4354" max="4354" width="97.85546875" style="39" customWidth="1"/>
    <col min="4355" max="4355" width="10.5703125" style="39" customWidth="1"/>
    <col min="4356" max="4360" width="0" style="39" hidden="1" customWidth="1"/>
    <col min="4361" max="4361" width="12.28515625" style="39" customWidth="1"/>
    <col min="4362" max="4362" width="11.28515625" style="39" customWidth="1"/>
    <col min="4363" max="4363" width="12.85546875" style="39" customWidth="1"/>
    <col min="4364" max="4365" width="10.7109375" style="39" customWidth="1"/>
    <col min="4366" max="4366" width="13" style="39" customWidth="1"/>
    <col min="4367" max="4367" width="0" style="39" hidden="1" customWidth="1"/>
    <col min="4368" max="4607" width="9.140625" style="39"/>
    <col min="4608" max="4608" width="5.42578125" style="39" customWidth="1"/>
    <col min="4609" max="4609" width="18.42578125" style="39" customWidth="1"/>
    <col min="4610" max="4610" width="97.85546875" style="39" customWidth="1"/>
    <col min="4611" max="4611" width="10.5703125" style="39" customWidth="1"/>
    <col min="4612" max="4616" width="0" style="39" hidden="1" customWidth="1"/>
    <col min="4617" max="4617" width="12.28515625" style="39" customWidth="1"/>
    <col min="4618" max="4618" width="11.28515625" style="39" customWidth="1"/>
    <col min="4619" max="4619" width="12.85546875" style="39" customWidth="1"/>
    <col min="4620" max="4621" width="10.7109375" style="39" customWidth="1"/>
    <col min="4622" max="4622" width="13" style="39" customWidth="1"/>
    <col min="4623" max="4623" width="0" style="39" hidden="1" customWidth="1"/>
    <col min="4624" max="4863" width="9.140625" style="39"/>
    <col min="4864" max="4864" width="5.42578125" style="39" customWidth="1"/>
    <col min="4865" max="4865" width="18.42578125" style="39" customWidth="1"/>
    <col min="4866" max="4866" width="97.85546875" style="39" customWidth="1"/>
    <col min="4867" max="4867" width="10.5703125" style="39" customWidth="1"/>
    <col min="4868" max="4872" width="0" style="39" hidden="1" customWidth="1"/>
    <col min="4873" max="4873" width="12.28515625" style="39" customWidth="1"/>
    <col min="4874" max="4874" width="11.28515625" style="39" customWidth="1"/>
    <col min="4875" max="4875" width="12.85546875" style="39" customWidth="1"/>
    <col min="4876" max="4877" width="10.7109375" style="39" customWidth="1"/>
    <col min="4878" max="4878" width="13" style="39" customWidth="1"/>
    <col min="4879" max="4879" width="0" style="39" hidden="1" customWidth="1"/>
    <col min="4880" max="5119" width="9.140625" style="39"/>
    <col min="5120" max="5120" width="5.42578125" style="39" customWidth="1"/>
    <col min="5121" max="5121" width="18.42578125" style="39" customWidth="1"/>
    <col min="5122" max="5122" width="97.85546875" style="39" customWidth="1"/>
    <col min="5123" max="5123" width="10.5703125" style="39" customWidth="1"/>
    <col min="5124" max="5128" width="0" style="39" hidden="1" customWidth="1"/>
    <col min="5129" max="5129" width="12.28515625" style="39" customWidth="1"/>
    <col min="5130" max="5130" width="11.28515625" style="39" customWidth="1"/>
    <col min="5131" max="5131" width="12.85546875" style="39" customWidth="1"/>
    <col min="5132" max="5133" width="10.7109375" style="39" customWidth="1"/>
    <col min="5134" max="5134" width="13" style="39" customWidth="1"/>
    <col min="5135" max="5135" width="0" style="39" hidden="1" customWidth="1"/>
    <col min="5136" max="5375" width="9.140625" style="39"/>
    <col min="5376" max="5376" width="5.42578125" style="39" customWidth="1"/>
    <col min="5377" max="5377" width="18.42578125" style="39" customWidth="1"/>
    <col min="5378" max="5378" width="97.85546875" style="39" customWidth="1"/>
    <col min="5379" max="5379" width="10.5703125" style="39" customWidth="1"/>
    <col min="5380" max="5384" width="0" style="39" hidden="1" customWidth="1"/>
    <col min="5385" max="5385" width="12.28515625" style="39" customWidth="1"/>
    <col min="5386" max="5386" width="11.28515625" style="39" customWidth="1"/>
    <col min="5387" max="5387" width="12.85546875" style="39" customWidth="1"/>
    <col min="5388" max="5389" width="10.7109375" style="39" customWidth="1"/>
    <col min="5390" max="5390" width="13" style="39" customWidth="1"/>
    <col min="5391" max="5391" width="0" style="39" hidden="1" customWidth="1"/>
    <col min="5392" max="5631" width="9.140625" style="39"/>
    <col min="5632" max="5632" width="5.42578125" style="39" customWidth="1"/>
    <col min="5633" max="5633" width="18.42578125" style="39" customWidth="1"/>
    <col min="5634" max="5634" width="97.85546875" style="39" customWidth="1"/>
    <col min="5635" max="5635" width="10.5703125" style="39" customWidth="1"/>
    <col min="5636" max="5640" width="0" style="39" hidden="1" customWidth="1"/>
    <col min="5641" max="5641" width="12.28515625" style="39" customWidth="1"/>
    <col min="5642" max="5642" width="11.28515625" style="39" customWidth="1"/>
    <col min="5643" max="5643" width="12.85546875" style="39" customWidth="1"/>
    <col min="5644" max="5645" width="10.7109375" style="39" customWidth="1"/>
    <col min="5646" max="5646" width="13" style="39" customWidth="1"/>
    <col min="5647" max="5647" width="0" style="39" hidden="1" customWidth="1"/>
    <col min="5648" max="5887" width="9.140625" style="39"/>
    <col min="5888" max="5888" width="5.42578125" style="39" customWidth="1"/>
    <col min="5889" max="5889" width="18.42578125" style="39" customWidth="1"/>
    <col min="5890" max="5890" width="97.85546875" style="39" customWidth="1"/>
    <col min="5891" max="5891" width="10.5703125" style="39" customWidth="1"/>
    <col min="5892" max="5896" width="0" style="39" hidden="1" customWidth="1"/>
    <col min="5897" max="5897" width="12.28515625" style="39" customWidth="1"/>
    <col min="5898" max="5898" width="11.28515625" style="39" customWidth="1"/>
    <col min="5899" max="5899" width="12.85546875" style="39" customWidth="1"/>
    <col min="5900" max="5901" width="10.7109375" style="39" customWidth="1"/>
    <col min="5902" max="5902" width="13" style="39" customWidth="1"/>
    <col min="5903" max="5903" width="0" style="39" hidden="1" customWidth="1"/>
    <col min="5904" max="6143" width="9.140625" style="39"/>
    <col min="6144" max="6144" width="5.42578125" style="39" customWidth="1"/>
    <col min="6145" max="6145" width="18.42578125" style="39" customWidth="1"/>
    <col min="6146" max="6146" width="97.85546875" style="39" customWidth="1"/>
    <col min="6147" max="6147" width="10.5703125" style="39" customWidth="1"/>
    <col min="6148" max="6152" width="0" style="39" hidden="1" customWidth="1"/>
    <col min="6153" max="6153" width="12.28515625" style="39" customWidth="1"/>
    <col min="6154" max="6154" width="11.28515625" style="39" customWidth="1"/>
    <col min="6155" max="6155" width="12.85546875" style="39" customWidth="1"/>
    <col min="6156" max="6157" width="10.7109375" style="39" customWidth="1"/>
    <col min="6158" max="6158" width="13" style="39" customWidth="1"/>
    <col min="6159" max="6159" width="0" style="39" hidden="1" customWidth="1"/>
    <col min="6160" max="6399" width="9.140625" style="39"/>
    <col min="6400" max="6400" width="5.42578125" style="39" customWidth="1"/>
    <col min="6401" max="6401" width="18.42578125" style="39" customWidth="1"/>
    <col min="6402" max="6402" width="97.85546875" style="39" customWidth="1"/>
    <col min="6403" max="6403" width="10.5703125" style="39" customWidth="1"/>
    <col min="6404" max="6408" width="0" style="39" hidden="1" customWidth="1"/>
    <col min="6409" max="6409" width="12.28515625" style="39" customWidth="1"/>
    <col min="6410" max="6410" width="11.28515625" style="39" customWidth="1"/>
    <col min="6411" max="6411" width="12.85546875" style="39" customWidth="1"/>
    <col min="6412" max="6413" width="10.7109375" style="39" customWidth="1"/>
    <col min="6414" max="6414" width="13" style="39" customWidth="1"/>
    <col min="6415" max="6415" width="0" style="39" hidden="1" customWidth="1"/>
    <col min="6416" max="6655" width="9.140625" style="39"/>
    <col min="6656" max="6656" width="5.42578125" style="39" customWidth="1"/>
    <col min="6657" max="6657" width="18.42578125" style="39" customWidth="1"/>
    <col min="6658" max="6658" width="97.85546875" style="39" customWidth="1"/>
    <col min="6659" max="6659" width="10.5703125" style="39" customWidth="1"/>
    <col min="6660" max="6664" width="0" style="39" hidden="1" customWidth="1"/>
    <col min="6665" max="6665" width="12.28515625" style="39" customWidth="1"/>
    <col min="6666" max="6666" width="11.28515625" style="39" customWidth="1"/>
    <col min="6667" max="6667" width="12.85546875" style="39" customWidth="1"/>
    <col min="6668" max="6669" width="10.7109375" style="39" customWidth="1"/>
    <col min="6670" max="6670" width="13" style="39" customWidth="1"/>
    <col min="6671" max="6671" width="0" style="39" hidden="1" customWidth="1"/>
    <col min="6672" max="6911" width="9.140625" style="39"/>
    <col min="6912" max="6912" width="5.42578125" style="39" customWidth="1"/>
    <col min="6913" max="6913" width="18.42578125" style="39" customWidth="1"/>
    <col min="6914" max="6914" width="97.85546875" style="39" customWidth="1"/>
    <col min="6915" max="6915" width="10.5703125" style="39" customWidth="1"/>
    <col min="6916" max="6920" width="0" style="39" hidden="1" customWidth="1"/>
    <col min="6921" max="6921" width="12.28515625" style="39" customWidth="1"/>
    <col min="6922" max="6922" width="11.28515625" style="39" customWidth="1"/>
    <col min="6923" max="6923" width="12.85546875" style="39" customWidth="1"/>
    <col min="6924" max="6925" width="10.7109375" style="39" customWidth="1"/>
    <col min="6926" max="6926" width="13" style="39" customWidth="1"/>
    <col min="6927" max="6927" width="0" style="39" hidden="1" customWidth="1"/>
    <col min="6928" max="7167" width="9.140625" style="39"/>
    <col min="7168" max="7168" width="5.42578125" style="39" customWidth="1"/>
    <col min="7169" max="7169" width="18.42578125" style="39" customWidth="1"/>
    <col min="7170" max="7170" width="97.85546875" style="39" customWidth="1"/>
    <col min="7171" max="7171" width="10.5703125" style="39" customWidth="1"/>
    <col min="7172" max="7176" width="0" style="39" hidden="1" customWidth="1"/>
    <col min="7177" max="7177" width="12.28515625" style="39" customWidth="1"/>
    <col min="7178" max="7178" width="11.28515625" style="39" customWidth="1"/>
    <col min="7179" max="7179" width="12.85546875" style="39" customWidth="1"/>
    <col min="7180" max="7181" width="10.7109375" style="39" customWidth="1"/>
    <col min="7182" max="7182" width="13" style="39" customWidth="1"/>
    <col min="7183" max="7183" width="0" style="39" hidden="1" customWidth="1"/>
    <col min="7184" max="7423" width="9.140625" style="39"/>
    <col min="7424" max="7424" width="5.42578125" style="39" customWidth="1"/>
    <col min="7425" max="7425" width="18.42578125" style="39" customWidth="1"/>
    <col min="7426" max="7426" width="97.85546875" style="39" customWidth="1"/>
    <col min="7427" max="7427" width="10.5703125" style="39" customWidth="1"/>
    <col min="7428" max="7432" width="0" style="39" hidden="1" customWidth="1"/>
    <col min="7433" max="7433" width="12.28515625" style="39" customWidth="1"/>
    <col min="7434" max="7434" width="11.28515625" style="39" customWidth="1"/>
    <col min="7435" max="7435" width="12.85546875" style="39" customWidth="1"/>
    <col min="7436" max="7437" width="10.7109375" style="39" customWidth="1"/>
    <col min="7438" max="7438" width="13" style="39" customWidth="1"/>
    <col min="7439" max="7439" width="0" style="39" hidden="1" customWidth="1"/>
    <col min="7440" max="7679" width="9.140625" style="39"/>
    <col min="7680" max="7680" width="5.42578125" style="39" customWidth="1"/>
    <col min="7681" max="7681" width="18.42578125" style="39" customWidth="1"/>
    <col min="7682" max="7682" width="97.85546875" style="39" customWidth="1"/>
    <col min="7683" max="7683" width="10.5703125" style="39" customWidth="1"/>
    <col min="7684" max="7688" width="0" style="39" hidden="1" customWidth="1"/>
    <col min="7689" max="7689" width="12.28515625" style="39" customWidth="1"/>
    <col min="7690" max="7690" width="11.28515625" style="39" customWidth="1"/>
    <col min="7691" max="7691" width="12.85546875" style="39" customWidth="1"/>
    <col min="7692" max="7693" width="10.7109375" style="39" customWidth="1"/>
    <col min="7694" max="7694" width="13" style="39" customWidth="1"/>
    <col min="7695" max="7695" width="0" style="39" hidden="1" customWidth="1"/>
    <col min="7696" max="7935" width="9.140625" style="39"/>
    <col min="7936" max="7936" width="5.42578125" style="39" customWidth="1"/>
    <col min="7937" max="7937" width="18.42578125" style="39" customWidth="1"/>
    <col min="7938" max="7938" width="97.85546875" style="39" customWidth="1"/>
    <col min="7939" max="7939" width="10.5703125" style="39" customWidth="1"/>
    <col min="7940" max="7944" width="0" style="39" hidden="1" customWidth="1"/>
    <col min="7945" max="7945" width="12.28515625" style="39" customWidth="1"/>
    <col min="7946" max="7946" width="11.28515625" style="39" customWidth="1"/>
    <col min="7947" max="7947" width="12.85546875" style="39" customWidth="1"/>
    <col min="7948" max="7949" width="10.7109375" style="39" customWidth="1"/>
    <col min="7950" max="7950" width="13" style="39" customWidth="1"/>
    <col min="7951" max="7951" width="0" style="39" hidden="1" customWidth="1"/>
    <col min="7952" max="8191" width="9.140625" style="39"/>
    <col min="8192" max="8192" width="5.42578125" style="39" customWidth="1"/>
    <col min="8193" max="8193" width="18.42578125" style="39" customWidth="1"/>
    <col min="8194" max="8194" width="97.85546875" style="39" customWidth="1"/>
    <col min="8195" max="8195" width="10.5703125" style="39" customWidth="1"/>
    <col min="8196" max="8200" width="0" style="39" hidden="1" customWidth="1"/>
    <col min="8201" max="8201" width="12.28515625" style="39" customWidth="1"/>
    <col min="8202" max="8202" width="11.28515625" style="39" customWidth="1"/>
    <col min="8203" max="8203" width="12.85546875" style="39" customWidth="1"/>
    <col min="8204" max="8205" width="10.7109375" style="39" customWidth="1"/>
    <col min="8206" max="8206" width="13" style="39" customWidth="1"/>
    <col min="8207" max="8207" width="0" style="39" hidden="1" customWidth="1"/>
    <col min="8208" max="8447" width="9.140625" style="39"/>
    <col min="8448" max="8448" width="5.42578125" style="39" customWidth="1"/>
    <col min="8449" max="8449" width="18.42578125" style="39" customWidth="1"/>
    <col min="8450" max="8450" width="97.85546875" style="39" customWidth="1"/>
    <col min="8451" max="8451" width="10.5703125" style="39" customWidth="1"/>
    <col min="8452" max="8456" width="0" style="39" hidden="1" customWidth="1"/>
    <col min="8457" max="8457" width="12.28515625" style="39" customWidth="1"/>
    <col min="8458" max="8458" width="11.28515625" style="39" customWidth="1"/>
    <col min="8459" max="8459" width="12.85546875" style="39" customWidth="1"/>
    <col min="8460" max="8461" width="10.7109375" style="39" customWidth="1"/>
    <col min="8462" max="8462" width="13" style="39" customWidth="1"/>
    <col min="8463" max="8463" width="0" style="39" hidden="1" customWidth="1"/>
    <col min="8464" max="8703" width="9.140625" style="39"/>
    <col min="8704" max="8704" width="5.42578125" style="39" customWidth="1"/>
    <col min="8705" max="8705" width="18.42578125" style="39" customWidth="1"/>
    <col min="8706" max="8706" width="97.85546875" style="39" customWidth="1"/>
    <col min="8707" max="8707" width="10.5703125" style="39" customWidth="1"/>
    <col min="8708" max="8712" width="0" style="39" hidden="1" customWidth="1"/>
    <col min="8713" max="8713" width="12.28515625" style="39" customWidth="1"/>
    <col min="8714" max="8714" width="11.28515625" style="39" customWidth="1"/>
    <col min="8715" max="8715" width="12.85546875" style="39" customWidth="1"/>
    <col min="8716" max="8717" width="10.7109375" style="39" customWidth="1"/>
    <col min="8718" max="8718" width="13" style="39" customWidth="1"/>
    <col min="8719" max="8719" width="0" style="39" hidden="1" customWidth="1"/>
    <col min="8720" max="8959" width="9.140625" style="39"/>
    <col min="8960" max="8960" width="5.42578125" style="39" customWidth="1"/>
    <col min="8961" max="8961" width="18.42578125" style="39" customWidth="1"/>
    <col min="8962" max="8962" width="97.85546875" style="39" customWidth="1"/>
    <col min="8963" max="8963" width="10.5703125" style="39" customWidth="1"/>
    <col min="8964" max="8968" width="0" style="39" hidden="1" customWidth="1"/>
    <col min="8969" max="8969" width="12.28515625" style="39" customWidth="1"/>
    <col min="8970" max="8970" width="11.28515625" style="39" customWidth="1"/>
    <col min="8971" max="8971" width="12.85546875" style="39" customWidth="1"/>
    <col min="8972" max="8973" width="10.7109375" style="39" customWidth="1"/>
    <col min="8974" max="8974" width="13" style="39" customWidth="1"/>
    <col min="8975" max="8975" width="0" style="39" hidden="1" customWidth="1"/>
    <col min="8976" max="9215" width="9.140625" style="39"/>
    <col min="9216" max="9216" width="5.42578125" style="39" customWidth="1"/>
    <col min="9217" max="9217" width="18.42578125" style="39" customWidth="1"/>
    <col min="9218" max="9218" width="97.85546875" style="39" customWidth="1"/>
    <col min="9219" max="9219" width="10.5703125" style="39" customWidth="1"/>
    <col min="9220" max="9224" width="0" style="39" hidden="1" customWidth="1"/>
    <col min="9225" max="9225" width="12.28515625" style="39" customWidth="1"/>
    <col min="9226" max="9226" width="11.28515625" style="39" customWidth="1"/>
    <col min="9227" max="9227" width="12.85546875" style="39" customWidth="1"/>
    <col min="9228" max="9229" width="10.7109375" style="39" customWidth="1"/>
    <col min="9230" max="9230" width="13" style="39" customWidth="1"/>
    <col min="9231" max="9231" width="0" style="39" hidden="1" customWidth="1"/>
    <col min="9232" max="9471" width="9.140625" style="39"/>
    <col min="9472" max="9472" width="5.42578125" style="39" customWidth="1"/>
    <col min="9473" max="9473" width="18.42578125" style="39" customWidth="1"/>
    <col min="9474" max="9474" width="97.85546875" style="39" customWidth="1"/>
    <col min="9475" max="9475" width="10.5703125" style="39" customWidth="1"/>
    <col min="9476" max="9480" width="0" style="39" hidden="1" customWidth="1"/>
    <col min="9481" max="9481" width="12.28515625" style="39" customWidth="1"/>
    <col min="9482" max="9482" width="11.28515625" style="39" customWidth="1"/>
    <col min="9483" max="9483" width="12.85546875" style="39" customWidth="1"/>
    <col min="9484" max="9485" width="10.7109375" style="39" customWidth="1"/>
    <col min="9486" max="9486" width="13" style="39" customWidth="1"/>
    <col min="9487" max="9487" width="0" style="39" hidden="1" customWidth="1"/>
    <col min="9488" max="9727" width="9.140625" style="39"/>
    <col min="9728" max="9728" width="5.42578125" style="39" customWidth="1"/>
    <col min="9729" max="9729" width="18.42578125" style="39" customWidth="1"/>
    <col min="9730" max="9730" width="97.85546875" style="39" customWidth="1"/>
    <col min="9731" max="9731" width="10.5703125" style="39" customWidth="1"/>
    <col min="9732" max="9736" width="0" style="39" hidden="1" customWidth="1"/>
    <col min="9737" max="9737" width="12.28515625" style="39" customWidth="1"/>
    <col min="9738" max="9738" width="11.28515625" style="39" customWidth="1"/>
    <col min="9739" max="9739" width="12.85546875" style="39" customWidth="1"/>
    <col min="9740" max="9741" width="10.7109375" style="39" customWidth="1"/>
    <col min="9742" max="9742" width="13" style="39" customWidth="1"/>
    <col min="9743" max="9743" width="0" style="39" hidden="1" customWidth="1"/>
    <col min="9744" max="9983" width="9.140625" style="39"/>
    <col min="9984" max="9984" width="5.42578125" style="39" customWidth="1"/>
    <col min="9985" max="9985" width="18.42578125" style="39" customWidth="1"/>
    <col min="9986" max="9986" width="97.85546875" style="39" customWidth="1"/>
    <col min="9987" max="9987" width="10.5703125" style="39" customWidth="1"/>
    <col min="9988" max="9992" width="0" style="39" hidden="1" customWidth="1"/>
    <col min="9993" max="9993" width="12.28515625" style="39" customWidth="1"/>
    <col min="9994" max="9994" width="11.28515625" style="39" customWidth="1"/>
    <col min="9995" max="9995" width="12.85546875" style="39" customWidth="1"/>
    <col min="9996" max="9997" width="10.7109375" style="39" customWidth="1"/>
    <col min="9998" max="9998" width="13" style="39" customWidth="1"/>
    <col min="9999" max="9999" width="0" style="39" hidden="1" customWidth="1"/>
    <col min="10000" max="10239" width="9.140625" style="39"/>
    <col min="10240" max="10240" width="5.42578125" style="39" customWidth="1"/>
    <col min="10241" max="10241" width="18.42578125" style="39" customWidth="1"/>
    <col min="10242" max="10242" width="97.85546875" style="39" customWidth="1"/>
    <col min="10243" max="10243" width="10.5703125" style="39" customWidth="1"/>
    <col min="10244" max="10248" width="0" style="39" hidden="1" customWidth="1"/>
    <col min="10249" max="10249" width="12.28515625" style="39" customWidth="1"/>
    <col min="10250" max="10250" width="11.28515625" style="39" customWidth="1"/>
    <col min="10251" max="10251" width="12.85546875" style="39" customWidth="1"/>
    <col min="10252" max="10253" width="10.7109375" style="39" customWidth="1"/>
    <col min="10254" max="10254" width="13" style="39" customWidth="1"/>
    <col min="10255" max="10255" width="0" style="39" hidden="1" customWidth="1"/>
    <col min="10256" max="10495" width="9.140625" style="39"/>
    <col min="10496" max="10496" width="5.42578125" style="39" customWidth="1"/>
    <col min="10497" max="10497" width="18.42578125" style="39" customWidth="1"/>
    <col min="10498" max="10498" width="97.85546875" style="39" customWidth="1"/>
    <col min="10499" max="10499" width="10.5703125" style="39" customWidth="1"/>
    <col min="10500" max="10504" width="0" style="39" hidden="1" customWidth="1"/>
    <col min="10505" max="10505" width="12.28515625" style="39" customWidth="1"/>
    <col min="10506" max="10506" width="11.28515625" style="39" customWidth="1"/>
    <col min="10507" max="10507" width="12.85546875" style="39" customWidth="1"/>
    <col min="10508" max="10509" width="10.7109375" style="39" customWidth="1"/>
    <col min="10510" max="10510" width="13" style="39" customWidth="1"/>
    <col min="10511" max="10511" width="0" style="39" hidden="1" customWidth="1"/>
    <col min="10512" max="10751" width="9.140625" style="39"/>
    <col min="10752" max="10752" width="5.42578125" style="39" customWidth="1"/>
    <col min="10753" max="10753" width="18.42578125" style="39" customWidth="1"/>
    <col min="10754" max="10754" width="97.85546875" style="39" customWidth="1"/>
    <col min="10755" max="10755" width="10.5703125" style="39" customWidth="1"/>
    <col min="10756" max="10760" width="0" style="39" hidden="1" customWidth="1"/>
    <col min="10761" max="10761" width="12.28515625" style="39" customWidth="1"/>
    <col min="10762" max="10762" width="11.28515625" style="39" customWidth="1"/>
    <col min="10763" max="10763" width="12.85546875" style="39" customWidth="1"/>
    <col min="10764" max="10765" width="10.7109375" style="39" customWidth="1"/>
    <col min="10766" max="10766" width="13" style="39" customWidth="1"/>
    <col min="10767" max="10767" width="0" style="39" hidden="1" customWidth="1"/>
    <col min="10768" max="11007" width="9.140625" style="39"/>
    <col min="11008" max="11008" width="5.42578125" style="39" customWidth="1"/>
    <col min="11009" max="11009" width="18.42578125" style="39" customWidth="1"/>
    <col min="11010" max="11010" width="97.85546875" style="39" customWidth="1"/>
    <col min="11011" max="11011" width="10.5703125" style="39" customWidth="1"/>
    <col min="11012" max="11016" width="0" style="39" hidden="1" customWidth="1"/>
    <col min="11017" max="11017" width="12.28515625" style="39" customWidth="1"/>
    <col min="11018" max="11018" width="11.28515625" style="39" customWidth="1"/>
    <col min="11019" max="11019" width="12.85546875" style="39" customWidth="1"/>
    <col min="11020" max="11021" width="10.7109375" style="39" customWidth="1"/>
    <col min="11022" max="11022" width="13" style="39" customWidth="1"/>
    <col min="11023" max="11023" width="0" style="39" hidden="1" customWidth="1"/>
    <col min="11024" max="11263" width="9.140625" style="39"/>
    <col min="11264" max="11264" width="5.42578125" style="39" customWidth="1"/>
    <col min="11265" max="11265" width="18.42578125" style="39" customWidth="1"/>
    <col min="11266" max="11266" width="97.85546875" style="39" customWidth="1"/>
    <col min="11267" max="11267" width="10.5703125" style="39" customWidth="1"/>
    <col min="11268" max="11272" width="0" style="39" hidden="1" customWidth="1"/>
    <col min="11273" max="11273" width="12.28515625" style="39" customWidth="1"/>
    <col min="11274" max="11274" width="11.28515625" style="39" customWidth="1"/>
    <col min="11275" max="11275" width="12.85546875" style="39" customWidth="1"/>
    <col min="11276" max="11277" width="10.7109375" style="39" customWidth="1"/>
    <col min="11278" max="11278" width="13" style="39" customWidth="1"/>
    <col min="11279" max="11279" width="0" style="39" hidden="1" customWidth="1"/>
    <col min="11280" max="11519" width="9.140625" style="39"/>
    <col min="11520" max="11520" width="5.42578125" style="39" customWidth="1"/>
    <col min="11521" max="11521" width="18.42578125" style="39" customWidth="1"/>
    <col min="11522" max="11522" width="97.85546875" style="39" customWidth="1"/>
    <col min="11523" max="11523" width="10.5703125" style="39" customWidth="1"/>
    <col min="11524" max="11528" width="0" style="39" hidden="1" customWidth="1"/>
    <col min="11529" max="11529" width="12.28515625" style="39" customWidth="1"/>
    <col min="11530" max="11530" width="11.28515625" style="39" customWidth="1"/>
    <col min="11531" max="11531" width="12.85546875" style="39" customWidth="1"/>
    <col min="11532" max="11533" width="10.7109375" style="39" customWidth="1"/>
    <col min="11534" max="11534" width="13" style="39" customWidth="1"/>
    <col min="11535" max="11535" width="0" style="39" hidden="1" customWidth="1"/>
    <col min="11536" max="11775" width="9.140625" style="39"/>
    <col min="11776" max="11776" width="5.42578125" style="39" customWidth="1"/>
    <col min="11777" max="11777" width="18.42578125" style="39" customWidth="1"/>
    <col min="11778" max="11778" width="97.85546875" style="39" customWidth="1"/>
    <col min="11779" max="11779" width="10.5703125" style="39" customWidth="1"/>
    <col min="11780" max="11784" width="0" style="39" hidden="1" customWidth="1"/>
    <col min="11785" max="11785" width="12.28515625" style="39" customWidth="1"/>
    <col min="11786" max="11786" width="11.28515625" style="39" customWidth="1"/>
    <col min="11787" max="11787" width="12.85546875" style="39" customWidth="1"/>
    <col min="11788" max="11789" width="10.7109375" style="39" customWidth="1"/>
    <col min="11790" max="11790" width="13" style="39" customWidth="1"/>
    <col min="11791" max="11791" width="0" style="39" hidden="1" customWidth="1"/>
    <col min="11792" max="12031" width="9.140625" style="39"/>
    <col min="12032" max="12032" width="5.42578125" style="39" customWidth="1"/>
    <col min="12033" max="12033" width="18.42578125" style="39" customWidth="1"/>
    <col min="12034" max="12034" width="97.85546875" style="39" customWidth="1"/>
    <col min="12035" max="12035" width="10.5703125" style="39" customWidth="1"/>
    <col min="12036" max="12040" width="0" style="39" hidden="1" customWidth="1"/>
    <col min="12041" max="12041" width="12.28515625" style="39" customWidth="1"/>
    <col min="12042" max="12042" width="11.28515625" style="39" customWidth="1"/>
    <col min="12043" max="12043" width="12.85546875" style="39" customWidth="1"/>
    <col min="12044" max="12045" width="10.7109375" style="39" customWidth="1"/>
    <col min="12046" max="12046" width="13" style="39" customWidth="1"/>
    <col min="12047" max="12047" width="0" style="39" hidden="1" customWidth="1"/>
    <col min="12048" max="12287" width="9.140625" style="39"/>
    <col min="12288" max="12288" width="5.42578125" style="39" customWidth="1"/>
    <col min="12289" max="12289" width="18.42578125" style="39" customWidth="1"/>
    <col min="12290" max="12290" width="97.85546875" style="39" customWidth="1"/>
    <col min="12291" max="12291" width="10.5703125" style="39" customWidth="1"/>
    <col min="12292" max="12296" width="0" style="39" hidden="1" customWidth="1"/>
    <col min="12297" max="12297" width="12.28515625" style="39" customWidth="1"/>
    <col min="12298" max="12298" width="11.28515625" style="39" customWidth="1"/>
    <col min="12299" max="12299" width="12.85546875" style="39" customWidth="1"/>
    <col min="12300" max="12301" width="10.7109375" style="39" customWidth="1"/>
    <col min="12302" max="12302" width="13" style="39" customWidth="1"/>
    <col min="12303" max="12303" width="0" style="39" hidden="1" customWidth="1"/>
    <col min="12304" max="12543" width="9.140625" style="39"/>
    <col min="12544" max="12544" width="5.42578125" style="39" customWidth="1"/>
    <col min="12545" max="12545" width="18.42578125" style="39" customWidth="1"/>
    <col min="12546" max="12546" width="97.85546875" style="39" customWidth="1"/>
    <col min="12547" max="12547" width="10.5703125" style="39" customWidth="1"/>
    <col min="12548" max="12552" width="0" style="39" hidden="1" customWidth="1"/>
    <col min="12553" max="12553" width="12.28515625" style="39" customWidth="1"/>
    <col min="12554" max="12554" width="11.28515625" style="39" customWidth="1"/>
    <col min="12555" max="12555" width="12.85546875" style="39" customWidth="1"/>
    <col min="12556" max="12557" width="10.7109375" style="39" customWidth="1"/>
    <col min="12558" max="12558" width="13" style="39" customWidth="1"/>
    <col min="12559" max="12559" width="0" style="39" hidden="1" customWidth="1"/>
    <col min="12560" max="12799" width="9.140625" style="39"/>
    <col min="12800" max="12800" width="5.42578125" style="39" customWidth="1"/>
    <col min="12801" max="12801" width="18.42578125" style="39" customWidth="1"/>
    <col min="12802" max="12802" width="97.85546875" style="39" customWidth="1"/>
    <col min="12803" max="12803" width="10.5703125" style="39" customWidth="1"/>
    <col min="12804" max="12808" width="0" style="39" hidden="1" customWidth="1"/>
    <col min="12809" max="12809" width="12.28515625" style="39" customWidth="1"/>
    <col min="12810" max="12810" width="11.28515625" style="39" customWidth="1"/>
    <col min="12811" max="12811" width="12.85546875" style="39" customWidth="1"/>
    <col min="12812" max="12813" width="10.7109375" style="39" customWidth="1"/>
    <col min="12814" max="12814" width="13" style="39" customWidth="1"/>
    <col min="12815" max="12815" width="0" style="39" hidden="1" customWidth="1"/>
    <col min="12816" max="13055" width="9.140625" style="39"/>
    <col min="13056" max="13056" width="5.42578125" style="39" customWidth="1"/>
    <col min="13057" max="13057" width="18.42578125" style="39" customWidth="1"/>
    <col min="13058" max="13058" width="97.85546875" style="39" customWidth="1"/>
    <col min="13059" max="13059" width="10.5703125" style="39" customWidth="1"/>
    <col min="13060" max="13064" width="0" style="39" hidden="1" customWidth="1"/>
    <col min="13065" max="13065" width="12.28515625" style="39" customWidth="1"/>
    <col min="13066" max="13066" width="11.28515625" style="39" customWidth="1"/>
    <col min="13067" max="13067" width="12.85546875" style="39" customWidth="1"/>
    <col min="13068" max="13069" width="10.7109375" style="39" customWidth="1"/>
    <col min="13070" max="13070" width="13" style="39" customWidth="1"/>
    <col min="13071" max="13071" width="0" style="39" hidden="1" customWidth="1"/>
    <col min="13072" max="13311" width="9.140625" style="39"/>
    <col min="13312" max="13312" width="5.42578125" style="39" customWidth="1"/>
    <col min="13313" max="13313" width="18.42578125" style="39" customWidth="1"/>
    <col min="13314" max="13314" width="97.85546875" style="39" customWidth="1"/>
    <col min="13315" max="13315" width="10.5703125" style="39" customWidth="1"/>
    <col min="13316" max="13320" width="0" style="39" hidden="1" customWidth="1"/>
    <col min="13321" max="13321" width="12.28515625" style="39" customWidth="1"/>
    <col min="13322" max="13322" width="11.28515625" style="39" customWidth="1"/>
    <col min="13323" max="13323" width="12.85546875" style="39" customWidth="1"/>
    <col min="13324" max="13325" width="10.7109375" style="39" customWidth="1"/>
    <col min="13326" max="13326" width="13" style="39" customWidth="1"/>
    <col min="13327" max="13327" width="0" style="39" hidden="1" customWidth="1"/>
    <col min="13328" max="13567" width="9.140625" style="39"/>
    <col min="13568" max="13568" width="5.42578125" style="39" customWidth="1"/>
    <col min="13569" max="13569" width="18.42578125" style="39" customWidth="1"/>
    <col min="13570" max="13570" width="97.85546875" style="39" customWidth="1"/>
    <col min="13571" max="13571" width="10.5703125" style="39" customWidth="1"/>
    <col min="13572" max="13576" width="0" style="39" hidden="1" customWidth="1"/>
    <col min="13577" max="13577" width="12.28515625" style="39" customWidth="1"/>
    <col min="13578" max="13578" width="11.28515625" style="39" customWidth="1"/>
    <col min="13579" max="13579" width="12.85546875" style="39" customWidth="1"/>
    <col min="13580" max="13581" width="10.7109375" style="39" customWidth="1"/>
    <col min="13582" max="13582" width="13" style="39" customWidth="1"/>
    <col min="13583" max="13583" width="0" style="39" hidden="1" customWidth="1"/>
    <col min="13584" max="13823" width="9.140625" style="39"/>
    <col min="13824" max="13824" width="5.42578125" style="39" customWidth="1"/>
    <col min="13825" max="13825" width="18.42578125" style="39" customWidth="1"/>
    <col min="13826" max="13826" width="97.85546875" style="39" customWidth="1"/>
    <col min="13827" max="13827" width="10.5703125" style="39" customWidth="1"/>
    <col min="13828" max="13832" width="0" style="39" hidden="1" customWidth="1"/>
    <col min="13833" max="13833" width="12.28515625" style="39" customWidth="1"/>
    <col min="13834" max="13834" width="11.28515625" style="39" customWidth="1"/>
    <col min="13835" max="13835" width="12.85546875" style="39" customWidth="1"/>
    <col min="13836" max="13837" width="10.7109375" style="39" customWidth="1"/>
    <col min="13838" max="13838" width="13" style="39" customWidth="1"/>
    <col min="13839" max="13839" width="0" style="39" hidden="1" customWidth="1"/>
    <col min="13840" max="14079" width="9.140625" style="39"/>
    <col min="14080" max="14080" width="5.42578125" style="39" customWidth="1"/>
    <col min="14081" max="14081" width="18.42578125" style="39" customWidth="1"/>
    <col min="14082" max="14082" width="97.85546875" style="39" customWidth="1"/>
    <col min="14083" max="14083" width="10.5703125" style="39" customWidth="1"/>
    <col min="14084" max="14088" width="0" style="39" hidden="1" customWidth="1"/>
    <col min="14089" max="14089" width="12.28515625" style="39" customWidth="1"/>
    <col min="14090" max="14090" width="11.28515625" style="39" customWidth="1"/>
    <col min="14091" max="14091" width="12.85546875" style="39" customWidth="1"/>
    <col min="14092" max="14093" width="10.7109375" style="39" customWidth="1"/>
    <col min="14094" max="14094" width="13" style="39" customWidth="1"/>
    <col min="14095" max="14095" width="0" style="39" hidden="1" customWidth="1"/>
    <col min="14096" max="14335" width="9.140625" style="39"/>
    <col min="14336" max="14336" width="5.42578125" style="39" customWidth="1"/>
    <col min="14337" max="14337" width="18.42578125" style="39" customWidth="1"/>
    <col min="14338" max="14338" width="97.85546875" style="39" customWidth="1"/>
    <col min="14339" max="14339" width="10.5703125" style="39" customWidth="1"/>
    <col min="14340" max="14344" width="0" style="39" hidden="1" customWidth="1"/>
    <col min="14345" max="14345" width="12.28515625" style="39" customWidth="1"/>
    <col min="14346" max="14346" width="11.28515625" style="39" customWidth="1"/>
    <col min="14347" max="14347" width="12.85546875" style="39" customWidth="1"/>
    <col min="14348" max="14349" width="10.7109375" style="39" customWidth="1"/>
    <col min="14350" max="14350" width="13" style="39" customWidth="1"/>
    <col min="14351" max="14351" width="0" style="39" hidden="1" customWidth="1"/>
    <col min="14352" max="14591" width="9.140625" style="39"/>
    <col min="14592" max="14592" width="5.42578125" style="39" customWidth="1"/>
    <col min="14593" max="14593" width="18.42578125" style="39" customWidth="1"/>
    <col min="14594" max="14594" width="97.85546875" style="39" customWidth="1"/>
    <col min="14595" max="14595" width="10.5703125" style="39" customWidth="1"/>
    <col min="14596" max="14600" width="0" style="39" hidden="1" customWidth="1"/>
    <col min="14601" max="14601" width="12.28515625" style="39" customWidth="1"/>
    <col min="14602" max="14602" width="11.28515625" style="39" customWidth="1"/>
    <col min="14603" max="14603" width="12.85546875" style="39" customWidth="1"/>
    <col min="14604" max="14605" width="10.7109375" style="39" customWidth="1"/>
    <col min="14606" max="14606" width="13" style="39" customWidth="1"/>
    <col min="14607" max="14607" width="0" style="39" hidden="1" customWidth="1"/>
    <col min="14608" max="14847" width="9.140625" style="39"/>
    <col min="14848" max="14848" width="5.42578125" style="39" customWidth="1"/>
    <col min="14849" max="14849" width="18.42578125" style="39" customWidth="1"/>
    <col min="14850" max="14850" width="97.85546875" style="39" customWidth="1"/>
    <col min="14851" max="14851" width="10.5703125" style="39" customWidth="1"/>
    <col min="14852" max="14856" width="0" style="39" hidden="1" customWidth="1"/>
    <col min="14857" max="14857" width="12.28515625" style="39" customWidth="1"/>
    <col min="14858" max="14858" width="11.28515625" style="39" customWidth="1"/>
    <col min="14859" max="14859" width="12.85546875" style="39" customWidth="1"/>
    <col min="14860" max="14861" width="10.7109375" style="39" customWidth="1"/>
    <col min="14862" max="14862" width="13" style="39" customWidth="1"/>
    <col min="14863" max="14863" width="0" style="39" hidden="1" customWidth="1"/>
    <col min="14864" max="15103" width="9.140625" style="39"/>
    <col min="15104" max="15104" width="5.42578125" style="39" customWidth="1"/>
    <col min="15105" max="15105" width="18.42578125" style="39" customWidth="1"/>
    <col min="15106" max="15106" width="97.85546875" style="39" customWidth="1"/>
    <col min="15107" max="15107" width="10.5703125" style="39" customWidth="1"/>
    <col min="15108" max="15112" width="0" style="39" hidden="1" customWidth="1"/>
    <col min="15113" max="15113" width="12.28515625" style="39" customWidth="1"/>
    <col min="15114" max="15114" width="11.28515625" style="39" customWidth="1"/>
    <col min="15115" max="15115" width="12.85546875" style="39" customWidth="1"/>
    <col min="15116" max="15117" width="10.7109375" style="39" customWidth="1"/>
    <col min="15118" max="15118" width="13" style="39" customWidth="1"/>
    <col min="15119" max="15119" width="0" style="39" hidden="1" customWidth="1"/>
    <col min="15120" max="15359" width="9.140625" style="39"/>
    <col min="15360" max="15360" width="5.42578125" style="39" customWidth="1"/>
    <col min="15361" max="15361" width="18.42578125" style="39" customWidth="1"/>
    <col min="15362" max="15362" width="97.85546875" style="39" customWidth="1"/>
    <col min="15363" max="15363" width="10.5703125" style="39" customWidth="1"/>
    <col min="15364" max="15368" width="0" style="39" hidden="1" customWidth="1"/>
    <col min="15369" max="15369" width="12.28515625" style="39" customWidth="1"/>
    <col min="15370" max="15370" width="11.28515625" style="39" customWidth="1"/>
    <col min="15371" max="15371" width="12.85546875" style="39" customWidth="1"/>
    <col min="15372" max="15373" width="10.7109375" style="39" customWidth="1"/>
    <col min="15374" max="15374" width="13" style="39" customWidth="1"/>
    <col min="15375" max="15375" width="0" style="39" hidden="1" customWidth="1"/>
    <col min="15376" max="15615" width="9.140625" style="39"/>
    <col min="15616" max="15616" width="5.42578125" style="39" customWidth="1"/>
    <col min="15617" max="15617" width="18.42578125" style="39" customWidth="1"/>
    <col min="15618" max="15618" width="97.85546875" style="39" customWidth="1"/>
    <col min="15619" max="15619" width="10.5703125" style="39" customWidth="1"/>
    <col min="15620" max="15624" width="0" style="39" hidden="1" customWidth="1"/>
    <col min="15625" max="15625" width="12.28515625" style="39" customWidth="1"/>
    <col min="15626" max="15626" width="11.28515625" style="39" customWidth="1"/>
    <col min="15627" max="15627" width="12.85546875" style="39" customWidth="1"/>
    <col min="15628" max="15629" width="10.7109375" style="39" customWidth="1"/>
    <col min="15630" max="15630" width="13" style="39" customWidth="1"/>
    <col min="15631" max="15631" width="0" style="39" hidden="1" customWidth="1"/>
    <col min="15632" max="15871" width="9.140625" style="39"/>
    <col min="15872" max="15872" width="5.42578125" style="39" customWidth="1"/>
    <col min="15873" max="15873" width="18.42578125" style="39" customWidth="1"/>
    <col min="15874" max="15874" width="97.85546875" style="39" customWidth="1"/>
    <col min="15875" max="15875" width="10.5703125" style="39" customWidth="1"/>
    <col min="15876" max="15880" width="0" style="39" hidden="1" customWidth="1"/>
    <col min="15881" max="15881" width="12.28515625" style="39" customWidth="1"/>
    <col min="15882" max="15882" width="11.28515625" style="39" customWidth="1"/>
    <col min="15883" max="15883" width="12.85546875" style="39" customWidth="1"/>
    <col min="15884" max="15885" width="10.7109375" style="39" customWidth="1"/>
    <col min="15886" max="15886" width="13" style="39" customWidth="1"/>
    <col min="15887" max="15887" width="0" style="39" hidden="1" customWidth="1"/>
    <col min="15888" max="16127" width="9.140625" style="39"/>
    <col min="16128" max="16128" width="5.42578125" style="39" customWidth="1"/>
    <col min="16129" max="16129" width="18.42578125" style="39" customWidth="1"/>
    <col min="16130" max="16130" width="97.85546875" style="39" customWidth="1"/>
    <col min="16131" max="16131" width="10.5703125" style="39" customWidth="1"/>
    <col min="16132" max="16136" width="0" style="39" hidden="1" customWidth="1"/>
    <col min="16137" max="16137" width="12.28515625" style="39" customWidth="1"/>
    <col min="16138" max="16138" width="11.28515625" style="39" customWidth="1"/>
    <col min="16139" max="16139" width="12.85546875" style="39" customWidth="1"/>
    <col min="16140" max="16141" width="10.7109375" style="39" customWidth="1"/>
    <col min="16142" max="16142" width="13" style="39" customWidth="1"/>
    <col min="16143" max="16143" width="0" style="39" hidden="1" customWidth="1"/>
    <col min="16144" max="16384" width="9.140625" style="39"/>
  </cols>
  <sheetData>
    <row r="1" spans="1:16" x14ac:dyDescent="0.25">
      <c r="A1" s="59" t="s">
        <v>90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hidden="1" x14ac:dyDescent="0.25">
      <c r="B2" s="2"/>
      <c r="C2" s="3"/>
      <c r="D2" s="4"/>
      <c r="E2" s="4"/>
      <c r="F2" s="4"/>
      <c r="G2" s="4"/>
      <c r="H2" s="4"/>
      <c r="I2" s="4"/>
      <c r="J2" s="5"/>
      <c r="K2" s="3"/>
      <c r="L2" s="3"/>
      <c r="M2" s="6"/>
      <c r="N2" s="6"/>
      <c r="O2" s="4"/>
    </row>
    <row r="3" spans="1:16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6" ht="25.5" customHeight="1" x14ac:dyDescent="0.25">
      <c r="A4" s="61" t="s">
        <v>1</v>
      </c>
      <c r="B4" s="61" t="s">
        <v>2</v>
      </c>
      <c r="C4" s="61" t="s">
        <v>3</v>
      </c>
      <c r="D4" s="61" t="s">
        <v>4</v>
      </c>
      <c r="E4" s="61" t="s">
        <v>84</v>
      </c>
      <c r="F4" s="61"/>
      <c r="G4" s="61"/>
      <c r="H4" s="61"/>
      <c r="I4" s="61"/>
      <c r="J4" s="7" t="s">
        <v>5</v>
      </c>
      <c r="K4" s="62" t="s">
        <v>6</v>
      </c>
      <c r="L4" s="63"/>
      <c r="M4" s="63"/>
      <c r="N4" s="63"/>
      <c r="O4" s="64"/>
    </row>
    <row r="5" spans="1:16" x14ac:dyDescent="0.25">
      <c r="A5" s="61"/>
      <c r="B5" s="61"/>
      <c r="C5" s="61"/>
      <c r="D5" s="61"/>
      <c r="E5" s="38" t="s">
        <v>85</v>
      </c>
      <c r="F5" s="38" t="s">
        <v>86</v>
      </c>
      <c r="G5" s="38" t="s">
        <v>87</v>
      </c>
      <c r="H5" s="38"/>
      <c r="I5" s="38"/>
      <c r="J5" s="8" t="s">
        <v>7</v>
      </c>
      <c r="K5" s="9" t="s">
        <v>8</v>
      </c>
      <c r="L5" s="9" t="s">
        <v>9</v>
      </c>
      <c r="M5" s="9" t="s">
        <v>10</v>
      </c>
      <c r="N5" s="9" t="s">
        <v>88</v>
      </c>
      <c r="O5" s="8" t="s">
        <v>89</v>
      </c>
    </row>
    <row r="6" spans="1:16" x14ac:dyDescent="0.25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5</v>
      </c>
      <c r="H6" s="38">
        <v>6</v>
      </c>
      <c r="I6" s="38">
        <v>7</v>
      </c>
      <c r="J6" s="38">
        <v>5</v>
      </c>
      <c r="K6" s="38">
        <v>6</v>
      </c>
      <c r="L6" s="38">
        <v>7</v>
      </c>
      <c r="M6" s="38">
        <v>8</v>
      </c>
      <c r="N6" s="38">
        <v>9</v>
      </c>
      <c r="O6" s="38">
        <v>10</v>
      </c>
    </row>
    <row r="7" spans="1:16" x14ac:dyDescent="0.25">
      <c r="A7" s="65" t="s">
        <v>11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1:16" ht="51" x14ac:dyDescent="0.25">
      <c r="A8" s="58">
        <v>1</v>
      </c>
      <c r="B8" s="58" t="s">
        <v>12</v>
      </c>
      <c r="C8" s="10" t="s">
        <v>13</v>
      </c>
      <c r="D8" s="11" t="s">
        <v>14</v>
      </c>
      <c r="E8" s="12" t="e">
        <f>E9/E10*100</f>
        <v>#DIV/0!</v>
      </c>
      <c r="F8" s="12" t="e">
        <f t="shared" ref="F8:O8" si="0">F9/F10*100</f>
        <v>#DIV/0!</v>
      </c>
      <c r="G8" s="12">
        <f>G9/G10*100</f>
        <v>29.310344827586203</v>
      </c>
      <c r="H8" s="12"/>
      <c r="I8" s="12"/>
      <c r="J8" s="12">
        <f>J9/J10*100</f>
        <v>29.310344827586203</v>
      </c>
      <c r="K8" s="12">
        <f>K9/K10*100</f>
        <v>29.310344827586203</v>
      </c>
      <c r="L8" s="12">
        <f t="shared" si="0"/>
        <v>29.310344827586203</v>
      </c>
      <c r="M8" s="12">
        <f t="shared" si="0"/>
        <v>29.310344827586203</v>
      </c>
      <c r="N8" s="12">
        <f t="shared" si="0"/>
        <v>29.310344827586203</v>
      </c>
      <c r="O8" s="12">
        <f t="shared" si="0"/>
        <v>29.310344827586203</v>
      </c>
      <c r="P8" s="54"/>
    </row>
    <row r="9" spans="1:16" ht="25.5" x14ac:dyDescent="0.25">
      <c r="A9" s="58"/>
      <c r="B9" s="58"/>
      <c r="C9" s="13" t="s">
        <v>15</v>
      </c>
      <c r="D9" s="37" t="s">
        <v>14</v>
      </c>
      <c r="E9" s="14"/>
      <c r="F9" s="14"/>
      <c r="G9" s="15">
        <f>[5]Уржум!G9+[5]Приятельский!G9+'[5]Толстая Дубрава'!G9+[5]Осколково!G9+[5]Александровский!G9+[5]Вавилон!G9+[5]Совхозный!G9+[5]Малахово!G9+[5]Бориха!G9+[5]Боровское!G9+[5]Кабаково!G9+[5]Ветелки!G9+[5]Кировское!G9+[5]Плотава!G9+[5]Савинка!G9+[5]Дружба!G9+[5]Безголосово!G9+[5]Мамонтовский!G9+'[5]Язевка-Сибирская'!G9+[5]Троицкий!G9+[5]Новоникольский!G9+[5]Краснодубровский!G9+[5]Дубровский!G9+[5]Октябрьский!G9</f>
        <v>17</v>
      </c>
      <c r="H9" s="15"/>
      <c r="I9" s="15"/>
      <c r="J9" s="16">
        <f>G9</f>
        <v>17</v>
      </c>
      <c r="K9" s="16">
        <f t="shared" ref="K9:O10" si="1">J9</f>
        <v>17</v>
      </c>
      <c r="L9" s="16">
        <f t="shared" si="1"/>
        <v>17</v>
      </c>
      <c r="M9" s="16">
        <f t="shared" si="1"/>
        <v>17</v>
      </c>
      <c r="N9" s="16">
        <f t="shared" si="1"/>
        <v>17</v>
      </c>
      <c r="O9" s="16">
        <f t="shared" si="1"/>
        <v>17</v>
      </c>
    </row>
    <row r="10" spans="1:16" x14ac:dyDescent="0.25">
      <c r="A10" s="58"/>
      <c r="B10" s="58"/>
      <c r="C10" s="17" t="s">
        <v>16</v>
      </c>
      <c r="D10" s="37" t="s">
        <v>14</v>
      </c>
      <c r="E10" s="14"/>
      <c r="F10" s="14"/>
      <c r="G10" s="15">
        <f>[5]Уржум!G10+[5]Приятельский!G10+'[5]Толстая Дубрава'!G10+[5]Осколково!G10+[5]Александровский!G10+[5]Вавилон!G10+[5]Совхозный!G10+[5]Малахово!G10+[5]Бориха!G10+[5]Боровское!G10+[5]Кабаково!G10+[5]Ветелки!G10+[5]Кировское!G10+[5]Плотава!G10+[5]Савинка!G10+[5]Дружба!G10+[5]Безголосово!G10+[5]Мамонтовский!G10+'[5]Язевка-Сибирская'!G10+[5]Троицкий!G10+[5]Новоникольский!G10+[5]Краснодубровский!G10+[5]Дубровский!G10+[5]Октябрьский!G10</f>
        <v>58</v>
      </c>
      <c r="H10" s="15"/>
      <c r="I10" s="15"/>
      <c r="J10" s="16">
        <f>G10</f>
        <v>58</v>
      </c>
      <c r="K10" s="15">
        <f t="shared" si="1"/>
        <v>58</v>
      </c>
      <c r="L10" s="15">
        <f t="shared" si="1"/>
        <v>58</v>
      </c>
      <c r="M10" s="15">
        <f t="shared" si="1"/>
        <v>58</v>
      </c>
      <c r="N10" s="15">
        <f t="shared" si="1"/>
        <v>58</v>
      </c>
      <c r="O10" s="15">
        <f t="shared" si="1"/>
        <v>58</v>
      </c>
    </row>
    <row r="11" spans="1:16" ht="30.75" customHeight="1" x14ac:dyDescent="0.25">
      <c r="A11" s="58"/>
      <c r="B11" s="58"/>
      <c r="C11" s="18" t="s">
        <v>17</v>
      </c>
      <c r="D11" s="11" t="s">
        <v>14</v>
      </c>
      <c r="E11" s="12" t="e">
        <f t="shared" ref="E11:O11" si="2">E12/E13*100</f>
        <v>#DIV/0!</v>
      </c>
      <c r="F11" s="12" t="e">
        <f t="shared" si="2"/>
        <v>#DIV/0!</v>
      </c>
      <c r="G11" s="12">
        <f t="shared" si="2"/>
        <v>16</v>
      </c>
      <c r="H11" s="12"/>
      <c r="I11" s="12"/>
      <c r="J11" s="12">
        <f>J12/J13*100</f>
        <v>16</v>
      </c>
      <c r="K11" s="12">
        <f t="shared" si="2"/>
        <v>16</v>
      </c>
      <c r="L11" s="12">
        <f t="shared" si="2"/>
        <v>16</v>
      </c>
      <c r="M11" s="12">
        <f t="shared" si="2"/>
        <v>16</v>
      </c>
      <c r="N11" s="12">
        <f t="shared" si="2"/>
        <v>16</v>
      </c>
      <c r="O11" s="12">
        <f t="shared" si="2"/>
        <v>16</v>
      </c>
    </row>
    <row r="12" spans="1:16" ht="25.5" x14ac:dyDescent="0.25">
      <c r="A12" s="58"/>
      <c r="B12" s="58"/>
      <c r="C12" s="17" t="s">
        <v>18</v>
      </c>
      <c r="D12" s="37" t="s">
        <v>14</v>
      </c>
      <c r="E12" s="14"/>
      <c r="F12" s="14"/>
      <c r="G12" s="15">
        <f>[5]Уржум!G12+[5]Приятельский!G12+'[5]Толстая Дубрава'!G12+[5]Осколково!G12+[5]Александровский!G12+[5]Вавилон!G12+[5]Совхозный!G12+[5]Малахово!G12+[5]Бориха!G12+[5]Боровское!G12+[5]Кабаково!G12+[5]Ветелки!G12+[5]Кировское!G12+[5]Плотава!G12+[5]Савинка!G12+[5]Дружба!G12+[5]Безголосово!G12+[5]Мамонтовский!G12+'[5]Язевка-Сибирская'!G12+[5]Троицкий!G12+[5]Новоникольский!G12+[5]Краснодубровский!G12+[5]Дубровский!G12+[5]Октябрьский!G12</f>
        <v>8</v>
      </c>
      <c r="H12" s="15"/>
      <c r="I12" s="15"/>
      <c r="J12" s="16">
        <f>G12</f>
        <v>8</v>
      </c>
      <c r="K12" s="16">
        <f t="shared" ref="K12:O13" si="3">J12</f>
        <v>8</v>
      </c>
      <c r="L12" s="16">
        <f t="shared" si="3"/>
        <v>8</v>
      </c>
      <c r="M12" s="16">
        <f t="shared" si="3"/>
        <v>8</v>
      </c>
      <c r="N12" s="16">
        <f t="shared" si="3"/>
        <v>8</v>
      </c>
      <c r="O12" s="16">
        <f>N12</f>
        <v>8</v>
      </c>
    </row>
    <row r="13" spans="1:16" x14ac:dyDescent="0.25">
      <c r="A13" s="58"/>
      <c r="B13" s="58"/>
      <c r="C13" s="17" t="s">
        <v>16</v>
      </c>
      <c r="D13" s="37" t="s">
        <v>14</v>
      </c>
      <c r="E13" s="14"/>
      <c r="F13" s="14"/>
      <c r="G13" s="15">
        <f>[5]Уржум!G13+[5]Приятельский!G13+'[5]Толстая Дубрава'!G13+[5]Осколково!G13+[5]Александровский!G13+[5]Вавилон!G13+[5]Совхозный!G13+[5]Малахово!G13+[5]Бориха!G13+[5]Боровское!G13+[5]Кабаково!G13+[5]Ветелки!G13+[5]Кировское!G13+[5]Плотава!G13+[5]Савинка!G13+[5]Дружба!G13+[5]Безголосово!G13+[5]Мамонтовский!G13+'[5]Язевка-Сибирская'!G13+[5]Троицкий!G13+[5]Новоникольский!G13+[5]Краснодубровский!G13+[5]Дубровский!G13+[5]Октябрьский!G13</f>
        <v>50</v>
      </c>
      <c r="H13" s="15"/>
      <c r="I13" s="15"/>
      <c r="J13" s="16">
        <f>G13</f>
        <v>50</v>
      </c>
      <c r="K13" s="15">
        <f t="shared" si="3"/>
        <v>50</v>
      </c>
      <c r="L13" s="15">
        <f t="shared" si="3"/>
        <v>50</v>
      </c>
      <c r="M13" s="15">
        <f t="shared" si="3"/>
        <v>50</v>
      </c>
      <c r="N13" s="15">
        <f t="shared" si="3"/>
        <v>50</v>
      </c>
      <c r="O13" s="15">
        <f t="shared" si="3"/>
        <v>50</v>
      </c>
    </row>
    <row r="14" spans="1:16" ht="51" x14ac:dyDescent="0.25">
      <c r="A14" s="58">
        <v>2</v>
      </c>
      <c r="B14" s="58" t="s">
        <v>19</v>
      </c>
      <c r="C14" s="18" t="s">
        <v>20</v>
      </c>
      <c r="D14" s="11" t="s">
        <v>21</v>
      </c>
      <c r="E14" s="12" t="e">
        <f>E15/E16</f>
        <v>#DIV/0!</v>
      </c>
      <c r="F14" s="19" t="e">
        <f>F15/F16</f>
        <v>#DIV/0!</v>
      </c>
      <c r="G14" s="19">
        <f>G15/G16</f>
        <v>0.16183848519177854</v>
      </c>
      <c r="H14" s="40"/>
      <c r="I14" s="19"/>
      <c r="J14" s="19">
        <f t="shared" ref="J14:O14" si="4">J15/J16</f>
        <v>0.16183848519177854</v>
      </c>
      <c r="K14" s="19">
        <f>K15/K16</f>
        <v>0.16183848519177854</v>
      </c>
      <c r="L14" s="19">
        <f t="shared" si="4"/>
        <v>0.15644386901871926</v>
      </c>
      <c r="M14" s="19">
        <f t="shared" si="4"/>
        <v>0.15104925284565998</v>
      </c>
      <c r="N14" s="19">
        <f t="shared" si="4"/>
        <v>0.1456546366726007</v>
      </c>
      <c r="O14" s="19">
        <f t="shared" si="4"/>
        <v>0.14026002049954142</v>
      </c>
    </row>
    <row r="15" spans="1:16" ht="76.5" x14ac:dyDescent="0.25">
      <c r="A15" s="58"/>
      <c r="B15" s="58"/>
      <c r="C15" s="17" t="s">
        <v>22</v>
      </c>
      <c r="D15" s="37" t="s">
        <v>14</v>
      </c>
      <c r="E15" s="14">
        <v>0</v>
      </c>
      <c r="F15" s="14"/>
      <c r="G15" s="15">
        <f>[5]Уржум!G15+[5]Приятельский!G15+'[5]Толстая Дубрава'!G15+[5]Осколково!G15+[5]Александровский!G15+[5]Вавилон!G15+[5]Совхозный!G15+[5]Малахово!G15+[5]Бориха!G15+[5]Боровское!G15+[5]Кабаково!G15+[5]Ветелки!G15+[5]Кировское!G15+[5]Плотава!G15+[5]Савинка!G15+[5]Дружба!G15+[5]Безголосово!G15+[5]Мамонтовский!G15+'[5]Язевка-Сибирская'!G15+[5]Троицкий!G15+[5]Новоникольский!G15+[5]Краснодубровский!G15+[5]Дубровский!G15+[5]Октябрьский!G15</f>
        <v>30</v>
      </c>
      <c r="H15" s="41"/>
      <c r="I15" s="20"/>
      <c r="J15" s="20">
        <v>30</v>
      </c>
      <c r="K15" s="21">
        <f t="shared" ref="K15:O16" si="5">J15</f>
        <v>30</v>
      </c>
      <c r="L15" s="21">
        <v>29</v>
      </c>
      <c r="M15" s="21">
        <v>28</v>
      </c>
      <c r="N15" s="21">
        <v>27</v>
      </c>
      <c r="O15" s="21">
        <v>26</v>
      </c>
      <c r="P15" s="54"/>
    </row>
    <row r="16" spans="1:16" ht="17.25" customHeight="1" x14ac:dyDescent="0.25">
      <c r="A16" s="58"/>
      <c r="B16" s="58"/>
      <c r="C16" s="17" t="s">
        <v>23</v>
      </c>
      <c r="D16" s="37" t="s">
        <v>24</v>
      </c>
      <c r="E16" s="14"/>
      <c r="F16" s="14"/>
      <c r="G16" s="15">
        <f>[5]Уржум!G16+[5]Приятельский!G16+'[5]Толстая Дубрава'!G16+[5]Осколково!G16+[5]Александровский!G16+[5]Вавилон!G16+[5]Совхозный!G16+[5]Малахово!G16+[5]Бориха!G16+[5]Боровское!G16+[5]Кабаково!G16+[5]Ветелки!G16+[5]Кировское!G16+[5]Плотава!G16+[5]Савинка!G16+[5]Дружба!G16+[5]Безголосово!G16+[5]Мамонтовский!G16+'[5]Язевка-Сибирская'!G16+[5]Троицкий!G16+[5]Новоникольский!G16+[5]Краснодубровский!G16+[5]Дубровский!G16+[5]Октябрьский!G16</f>
        <v>185.37000000000006</v>
      </c>
      <c r="H16" s="42"/>
      <c r="I16" s="22"/>
      <c r="J16" s="22">
        <f>G16</f>
        <v>185.37000000000006</v>
      </c>
      <c r="K16" s="22">
        <f t="shared" si="5"/>
        <v>185.37000000000006</v>
      </c>
      <c r="L16" s="22">
        <f t="shared" si="5"/>
        <v>185.37000000000006</v>
      </c>
      <c r="M16" s="22">
        <f t="shared" si="5"/>
        <v>185.37000000000006</v>
      </c>
      <c r="N16" s="22">
        <f t="shared" si="5"/>
        <v>185.37000000000006</v>
      </c>
      <c r="O16" s="22">
        <f t="shared" si="5"/>
        <v>185.37000000000006</v>
      </c>
    </row>
    <row r="17" spans="1:20" ht="25.5" x14ac:dyDescent="0.25">
      <c r="A17" s="58">
        <v>3</v>
      </c>
      <c r="B17" s="58" t="s">
        <v>25</v>
      </c>
      <c r="C17" s="18" t="s">
        <v>26</v>
      </c>
      <c r="D17" s="11" t="s">
        <v>27</v>
      </c>
      <c r="E17" s="12" t="e">
        <f>E18/E19*100</f>
        <v>#DIV/0!</v>
      </c>
      <c r="F17" s="12" t="e">
        <f t="shared" ref="F17:O17" si="6">F18/F19*100</f>
        <v>#DIV/0!</v>
      </c>
      <c r="G17" s="43">
        <f>G18/G19*100</f>
        <v>12.313924123491788</v>
      </c>
      <c r="H17" s="43"/>
      <c r="I17" s="43"/>
      <c r="J17" s="43">
        <f>J18/J19*100</f>
        <v>27.022017874823668</v>
      </c>
      <c r="K17" s="32">
        <f t="shared" si="6"/>
        <v>27.022017874823668</v>
      </c>
      <c r="L17" s="32">
        <f t="shared" si="6"/>
        <v>27.022017874823668</v>
      </c>
      <c r="M17" s="32">
        <f t="shared" si="6"/>
        <v>27.017647549843645</v>
      </c>
      <c r="N17" s="32">
        <f t="shared" si="6"/>
        <v>27.017647549843645</v>
      </c>
      <c r="O17" s="32">
        <f t="shared" si="6"/>
        <v>27.017647549843645</v>
      </c>
    </row>
    <row r="18" spans="1:20" ht="27" customHeight="1" x14ac:dyDescent="0.25">
      <c r="A18" s="58"/>
      <c r="B18" s="58"/>
      <c r="C18" s="17" t="s">
        <v>28</v>
      </c>
      <c r="D18" s="37" t="s">
        <v>29</v>
      </c>
      <c r="E18" s="14">
        <v>0</v>
      </c>
      <c r="F18" s="14"/>
      <c r="G18" s="20">
        <v>34230</v>
      </c>
      <c r="H18" s="20"/>
      <c r="I18" s="20"/>
      <c r="J18" s="23">
        <f>[5]Уржум!H18+[5]Приятельский!H18+'[5]Толстая Дубрава'!H18+[5]Осколково!H18+[5]Александровский!H18+[5]Вавилон!H18+[5]Совхозный!H18+[5]Малахово!H18+[5]Бориха!H18+[5]Боровское!H18+[5]Кабаково!H18+[5]Ветелки!H18+[5]Кировское!H18+[5]Плотава!H18+[5]Савинка!H18+[5]Дружба!H18+[5]Безголосово!H18+[5]Мамонтовский!H18+'[5]Язевка-Сибирская'!H18+[5]Троицкий!H18+[5]Новоникольский!H18+[5]Краснодубровский!H18+[5]Дубровский!H18+[5]Октябрьский!H18</f>
        <v>90254.209051102807</v>
      </c>
      <c r="K18" s="23">
        <f>[5]Уржум!I18+[5]Приятельский!I18+'[5]Толстая Дубрава'!I18+[5]Осколково!I18+[5]Александровский!I18+[5]Вавилон!I18+[5]Совхозный!I18+[5]Малахово!I18+[5]Бориха!I18+[5]Боровское!I18+[5]Кабаково!I18+[5]Ветелки!I18+[5]Кировское!I18+[5]Плотава!I18+[5]Савинка!I18+[5]Дружба!I18+[5]Безголосово!I18+[5]Мамонтовский!I18+'[5]Язевка-Сибирская'!I18+[5]Троицкий!I18+[5]Новоникольский!I18+[5]Краснодубровский!I18+[5]Дубровский!I18+[5]Октябрьский!I18</f>
        <v>90254.209051102807</v>
      </c>
      <c r="L18" s="23">
        <f>[5]Уржум!J18+[5]Приятельский!J18+'[5]Толстая Дубрава'!J18+[5]Осколково!J18+[5]Александровский!J18+[5]Вавилон!J18+[5]Совхозный!J18+[5]Малахово!J18+[5]Бориха!J18+[5]Боровское!J18+[5]Кабаково!J18+[5]Ветелки!J18+[5]Кировское!J18+[5]Плотава!J18+[5]Савинка!J18+[5]Дружба!J18+[5]Безголосово!J18+[5]Мамонтовский!J18+'[5]Язевка-Сибирская'!J18+[5]Троицкий!J18+[5]Новоникольский!J18+[5]Краснодубровский!J18+[5]Дубровский!J18+[5]Октябрьский!J18</f>
        <v>90254.209051102807</v>
      </c>
      <c r="M18" s="23">
        <f>[5]Уржум!K18+[5]Приятельский!K18+'[5]Толстая Дубрава'!K18+[5]Осколково!K18+[5]Александровский!K18+[5]Вавилон!K18+[5]Совхозный!K18+[5]Малахово!K18+[5]Бориха!K18+[5]Боровское!K18+[5]Кабаково!K18+[5]Ветелки!K18+[5]Кировское!K18+[5]Плотава!K18+[5]Савинка!K18+[5]Дружба!K18+[5]Безголосово!K18+[5]Мамонтовский!K18+'[5]Язевка-Сибирская'!K18+[5]Троицкий!K18+[5]Новоникольский!K18+[5]Краснодубровский!K18+[5]Дубровский!K18+[5]Октябрьский!K18</f>
        <v>90239.612057414342</v>
      </c>
      <c r="N18" s="23">
        <f>[5]Уржум!L18+[5]Приятельский!L18+'[5]Толстая Дубрава'!L18+[5]Осколково!L18+[5]Александровский!L18+[5]Вавилон!L18+[5]Совхозный!L18+[5]Малахово!L18+[5]Бориха!L18+[5]Боровское!L18+[5]Кабаково!L18+[5]Ветелки!L18+[5]Кировское!L18+[5]Плотава!L18+[5]Савинка!L18+[5]Дружба!L18+[5]Безголосово!L18+[5]Мамонтовский!L18+'[5]Язевка-Сибирская'!L18+[5]Троицкий!L18+[5]Новоникольский!L18+[5]Краснодубровский!L18+[5]Дубровский!L18+[5]Октябрьский!L18</f>
        <v>90239.612057414342</v>
      </c>
      <c r="O18" s="23">
        <f>[5]Уржум!M18+[5]Приятельский!M18+'[5]Толстая Дубрава'!M18+[5]Осколково!M18+[5]Александровский!M18+[5]Вавилон!M18+[5]Совхозный!M18+[5]Малахово!M18+[5]Бориха!M18+[5]Боровское!M18+[5]Кабаково!M18+[5]Ветелки!M18+[5]Кировское!M18+[5]Плотава!M18+[5]Савинка!M18+[5]Дружба!M18+[5]Безголосово!M18+[5]Мамонтовский!M18+'[5]Язевка-Сибирская'!M18+[5]Троицкий!M18+[5]Новоникольский!M18+[5]Краснодубровский!M18+[5]Дубровский!M18+[5]Октябрьский!M18</f>
        <v>90239.612057414342</v>
      </c>
    </row>
    <row r="19" spans="1:20" ht="18.75" customHeight="1" x14ac:dyDescent="0.25">
      <c r="A19" s="58"/>
      <c r="B19" s="58"/>
      <c r="C19" s="17" t="s">
        <v>30</v>
      </c>
      <c r="D19" s="37" t="s">
        <v>29</v>
      </c>
      <c r="E19" s="14">
        <v>0</v>
      </c>
      <c r="F19" s="44"/>
      <c r="G19" s="20">
        <f>243748+G18</f>
        <v>277978</v>
      </c>
      <c r="H19" s="20"/>
      <c r="I19" s="20"/>
      <c r="J19" s="23">
        <f>[5]Уржум!H19+[5]Приятельский!H19+'[5]Толстая Дубрава'!H19+[5]Осколково!H19+[5]Александровский!H19+[5]Вавилон!H19+[5]Совхозный!H19+[5]Малахово!H19+[5]Бориха!H19+[5]Боровское!H19+[5]Кабаково!H19+[5]Ветелки!H19+[5]Кировское!H19+[5]Плотава!H19+[5]Савинка!H19+[5]Дружба!H19+[5]Безголосово!H19+[5]Мамонтовский!H19+'[5]Язевка-Сибирская'!H19+[5]Троицкий!H19+[5]Новоникольский!H19+[5]Краснодубровский!H19+[5]Дубровский!H19+[5]Октябрьский!H19</f>
        <v>334002.47705110279</v>
      </c>
      <c r="K19" s="23">
        <f>[5]Уржум!I19+[5]Приятельский!I19+'[5]Толстая Дубрава'!I19+[5]Осколково!I19+[5]Александровский!I19+[5]Вавилон!I19+[5]Совхозный!I19+[5]Малахово!I19+[5]Бориха!I19+[5]Боровское!I19+[5]Кабаково!I19+[5]Ветелки!I19+[5]Кировское!I19+[5]Плотава!I19+[5]Савинка!I19+[5]Дружба!I19+[5]Безголосово!I19+[5]Мамонтовский!I19+'[5]Язевка-Сибирская'!I19+[5]Троицкий!I19+[5]Новоникольский!I19+[5]Краснодубровский!I19+[5]Дубровский!I19+[5]Октябрьский!I19</f>
        <v>334002.47705110279</v>
      </c>
      <c r="L19" s="23">
        <f>[5]Уржум!J19+[5]Приятельский!J19+'[5]Толстая Дубрава'!J19+[5]Осколково!J19+[5]Александровский!J19+[5]Вавилон!J19+[5]Совхозный!J19+[5]Малахово!J19+[5]Бориха!J19+[5]Боровское!J19+[5]Кабаково!J19+[5]Ветелки!J19+[5]Кировское!J19+[5]Плотава!J19+[5]Савинка!J19+[5]Дружба!J19+[5]Безголосово!J19+[5]Мамонтовский!J19+'[5]Язевка-Сибирская'!J19+[5]Троицкий!J19+[5]Новоникольский!J19+[5]Краснодубровский!J19+[5]Дубровский!J19+[5]Октябрьский!J19</f>
        <v>334002.47705110279</v>
      </c>
      <c r="M19" s="23">
        <f>[5]Уржум!K19+[5]Приятельский!K19+'[5]Толстая Дубрава'!K19+[5]Осколково!K19+[5]Александровский!K19+[5]Вавилон!K19+[5]Совхозный!K19+[5]Малахово!K19+[5]Бориха!K19+[5]Боровское!K19+[5]Кабаково!K19+[5]Ветелки!K19+[5]Кировское!K19+[5]Плотава!K19+[5]Савинка!K19+[5]Дружба!K19+[5]Безголосово!K19+[5]Мамонтовский!K19+'[5]Язевка-Сибирская'!K19+[5]Троицкий!K19+[5]Новоникольский!K19+[5]Краснодубровский!K19+[5]Дубровский!K19+[5]Октябрьский!K19</f>
        <v>334002.47705110279</v>
      </c>
      <c r="N19" s="23">
        <f>[5]Уржум!L19+[5]Приятельский!L19+'[5]Толстая Дубрава'!L19+[5]Осколково!L19+[5]Александровский!L19+[5]Вавилон!L19+[5]Совхозный!L19+[5]Малахово!L19+[5]Бориха!L19+[5]Боровское!L19+[5]Кабаково!L19+[5]Ветелки!L19+[5]Кировское!L19+[5]Плотава!L19+[5]Савинка!L19+[5]Дружба!L19+[5]Безголосово!L19+[5]Мамонтовский!L19+'[5]Язевка-Сибирская'!L19+[5]Троицкий!L19+[5]Новоникольский!L19+[5]Краснодубровский!L19+[5]Дубровский!L19+[5]Октябрьский!L19</f>
        <v>334002.47705110279</v>
      </c>
      <c r="O19" s="23">
        <f>[5]Уржум!M19+[5]Приятельский!M19+'[5]Толстая Дубрава'!M19+[5]Осколково!M19+[5]Александровский!M19+[5]Вавилон!M19+[5]Совхозный!M19+[5]Малахово!M19+[5]Бориха!M19+[5]Боровское!M19+[5]Кабаково!M19+[5]Ветелки!M19+[5]Кировское!M19+[5]Плотава!M19+[5]Савинка!M19+[5]Дружба!M19+[5]Безголосово!M19+[5]Мамонтовский!M19+'[5]Язевка-Сибирская'!M19+[5]Троицкий!M19+[5]Новоникольский!M19+[5]Краснодубровский!M19+[5]Дубровский!M19+[5]Октябрьский!M19</f>
        <v>334002.47705110279</v>
      </c>
    </row>
    <row r="20" spans="1:20" ht="25.5" hidden="1" x14ac:dyDescent="0.25">
      <c r="A20" s="58"/>
      <c r="B20" s="58"/>
      <c r="C20" s="18" t="s">
        <v>31</v>
      </c>
      <c r="D20" s="11" t="s">
        <v>32</v>
      </c>
      <c r="E20" s="19" t="e">
        <f>E21/E22</f>
        <v>#DIV/0!</v>
      </c>
      <c r="F20" s="19" t="e">
        <f>F21/F22</f>
        <v>#DIV/0!</v>
      </c>
      <c r="G20" s="24" t="e">
        <f>G21/G22</f>
        <v>#DIV/0!</v>
      </c>
      <c r="H20" s="24"/>
      <c r="I20" s="24"/>
      <c r="J20" s="24" t="e">
        <f t="shared" ref="J20:O20" si="7">J21/J22</f>
        <v>#DIV/0!</v>
      </c>
      <c r="K20" s="24" t="e">
        <f t="shared" si="7"/>
        <v>#DIV/0!</v>
      </c>
      <c r="L20" s="24" t="e">
        <f t="shared" si="7"/>
        <v>#DIV/0!</v>
      </c>
      <c r="M20" s="24" t="e">
        <f t="shared" si="7"/>
        <v>#DIV/0!</v>
      </c>
      <c r="N20" s="24" t="e">
        <f t="shared" si="7"/>
        <v>#DIV/0!</v>
      </c>
      <c r="O20" s="24" t="e">
        <f t="shared" si="7"/>
        <v>#DIV/0!</v>
      </c>
    </row>
    <row r="21" spans="1:20" hidden="1" x14ac:dyDescent="0.25">
      <c r="A21" s="58"/>
      <c r="B21" s="58"/>
      <c r="C21" s="45" t="s">
        <v>33</v>
      </c>
      <c r="D21" s="37" t="s">
        <v>34</v>
      </c>
      <c r="E21" s="14"/>
      <c r="F21" s="46"/>
      <c r="G21" s="25"/>
      <c r="H21" s="46"/>
      <c r="I21" s="25"/>
      <c r="J21" s="25"/>
      <c r="K21" s="25"/>
      <c r="L21" s="25"/>
      <c r="M21" s="25"/>
      <c r="N21" s="25"/>
      <c r="O21" s="25"/>
    </row>
    <row r="22" spans="1:20" hidden="1" x14ac:dyDescent="0.25">
      <c r="A22" s="58"/>
      <c r="B22" s="58"/>
      <c r="C22" s="45" t="s">
        <v>35</v>
      </c>
      <c r="D22" s="37" t="s">
        <v>29</v>
      </c>
      <c r="E22" s="14">
        <f>E19</f>
        <v>0</v>
      </c>
      <c r="F22" s="14">
        <f>F19</f>
        <v>0</v>
      </c>
      <c r="G22" s="25"/>
      <c r="H22" s="14"/>
      <c r="I22" s="25"/>
      <c r="J22" s="25"/>
      <c r="K22" s="25"/>
      <c r="L22" s="25"/>
      <c r="M22" s="25"/>
      <c r="N22" s="25"/>
      <c r="O22" s="25"/>
    </row>
    <row r="23" spans="1:20" ht="25.5" x14ac:dyDescent="0.25">
      <c r="A23" s="58"/>
      <c r="B23" s="58"/>
      <c r="C23" s="10" t="s">
        <v>36</v>
      </c>
      <c r="D23" s="11" t="s">
        <v>32</v>
      </c>
      <c r="E23" s="12" t="e">
        <f t="shared" ref="E23:J23" si="8">E24/E25</f>
        <v>#DIV/0!</v>
      </c>
      <c r="F23" s="47" t="e">
        <f t="shared" si="8"/>
        <v>#DIV/0!</v>
      </c>
      <c r="G23" s="26">
        <f t="shared" si="8"/>
        <v>1.9694544172560418</v>
      </c>
      <c r="H23" s="27"/>
      <c r="I23" s="27"/>
      <c r="J23" s="26">
        <f t="shared" si="8"/>
        <v>1.6391046103416687</v>
      </c>
      <c r="K23" s="55">
        <f>K24/K25</f>
        <v>1.2399999999999998</v>
      </c>
      <c r="L23" s="55">
        <v>1.2396</v>
      </c>
      <c r="M23" s="55">
        <v>1.2393000000000001</v>
      </c>
      <c r="N23" s="55">
        <v>1.2388999999999999</v>
      </c>
      <c r="O23" s="55">
        <v>1.2384999999999999</v>
      </c>
      <c r="Q23" s="56"/>
      <c r="R23" s="56"/>
      <c r="T23" s="56"/>
    </row>
    <row r="24" spans="1:20" ht="16.5" customHeight="1" x14ac:dyDescent="0.25">
      <c r="A24" s="58"/>
      <c r="B24" s="58"/>
      <c r="C24" s="45" t="s">
        <v>33</v>
      </c>
      <c r="D24" s="37" t="s">
        <v>34</v>
      </c>
      <c r="E24" s="14">
        <v>0</v>
      </c>
      <c r="F24" s="14"/>
      <c r="G24" s="20">
        <f>J24</f>
        <v>547465</v>
      </c>
      <c r="H24" s="15"/>
      <c r="I24" s="25"/>
      <c r="J24" s="25">
        <f>[5]Уржум!H24+[5]Приятельский!H24+'[5]Толстая Дубрава'!H24+[5]Осколково!H24+[5]Александровский!H24+[5]Вавилон!H24+[5]Совхозный!H24+[5]Малахово!H24+[5]Бориха!H24+[5]Боровское!H24+[5]Кабаково!H24+[5]Ветелки!H24+[5]Кировское!H24+[5]Плотава!H24+[5]Савинка!H24+[5]Дружба!H24+[5]Безголосово!H24+[5]Мамонтовский!H24+'[5]Язевка-Сибирская'!H24+[5]Троицкий!H24+[5]Новоникольский!H24+[5]Краснодубровский!H24+[5]Дубровский!H24+[5]Октябрьский!H24</f>
        <v>547465</v>
      </c>
      <c r="K24" s="25">
        <f>[5]Уржум!I24+[5]Приятельский!I24+'[5]Толстая Дубрава'!I24+[5]Осколково!I24+[5]Александровский!I24+[5]Вавилон!I24+[5]Совхозный!I24+[5]Малахово!I24+[5]Бориха!I24+[5]Боровское!I24+[5]Кабаково!I24+[5]Ветелки!I24+[5]Кировское!I24+[5]Плотава!I24+[5]Савинка!I24+[5]Дружба!I24+[5]Безголосово!I24+[5]Мамонтовский!I24+'[5]Язевка-Сибирская'!I24+[5]Троицкий!I24+[5]Новоникольский!I24+[5]Краснодубровский!I24+[5]Дубровский!I24+[5]Октябрьский!I24</f>
        <v>414163.0715433674</v>
      </c>
      <c r="L24" s="25">
        <f>L23*L25</f>
        <v>414029.47055254702</v>
      </c>
      <c r="M24" s="25">
        <f t="shared" ref="M24:O24" si="9">M23*M25</f>
        <v>413929.26980943169</v>
      </c>
      <c r="N24" s="25">
        <f t="shared" si="9"/>
        <v>413795.66881861119</v>
      </c>
      <c r="O24" s="25">
        <f t="shared" si="9"/>
        <v>413662.0678277908</v>
      </c>
    </row>
    <row r="25" spans="1:20" ht="13.5" customHeight="1" x14ac:dyDescent="0.25">
      <c r="A25" s="58"/>
      <c r="B25" s="58"/>
      <c r="C25" s="45" t="s">
        <v>37</v>
      </c>
      <c r="D25" s="37" t="s">
        <v>29</v>
      </c>
      <c r="E25" s="14">
        <f>E19</f>
        <v>0</v>
      </c>
      <c r="F25" s="44">
        <f>F19</f>
        <v>0</v>
      </c>
      <c r="G25" s="25">
        <f>G19</f>
        <v>277978</v>
      </c>
      <c r="H25" s="23"/>
      <c r="I25" s="25"/>
      <c r="J25" s="25">
        <f>J19</f>
        <v>334002.47705110279</v>
      </c>
      <c r="K25" s="25">
        <f t="shared" ref="K25:O25" si="10">J25</f>
        <v>334002.47705110279</v>
      </c>
      <c r="L25" s="25">
        <v>334002.47705110279</v>
      </c>
      <c r="M25" s="25">
        <f t="shared" si="10"/>
        <v>334002.47705110279</v>
      </c>
      <c r="N25" s="25">
        <f t="shared" si="10"/>
        <v>334002.47705110279</v>
      </c>
      <c r="O25" s="25">
        <f t="shared" si="10"/>
        <v>334002.47705110279</v>
      </c>
    </row>
    <row r="26" spans="1:20" hidden="1" x14ac:dyDescent="0.25">
      <c r="A26" s="66" t="s">
        <v>38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20" ht="38.25" hidden="1" x14ac:dyDescent="0.25">
      <c r="A27" s="58">
        <v>1</v>
      </c>
      <c r="B27" s="58" t="s">
        <v>39</v>
      </c>
      <c r="C27" s="10" t="s">
        <v>40</v>
      </c>
      <c r="D27" s="11" t="s">
        <v>14</v>
      </c>
      <c r="E27" s="12" t="e">
        <f t="shared" ref="E27:M27" si="11">E28/E29*100</f>
        <v>#DIV/0!</v>
      </c>
      <c r="F27" s="12" t="e">
        <f t="shared" si="11"/>
        <v>#DIV/0!</v>
      </c>
      <c r="G27" s="12"/>
      <c r="H27" s="12"/>
      <c r="I27" s="12" t="e">
        <f t="shared" si="11"/>
        <v>#DIV/0!</v>
      </c>
      <c r="J27" s="12" t="e">
        <f t="shared" si="11"/>
        <v>#DIV/0!</v>
      </c>
      <c r="K27" s="12" t="e">
        <f t="shared" si="11"/>
        <v>#DIV/0!</v>
      </c>
      <c r="L27" s="12" t="e">
        <f t="shared" si="11"/>
        <v>#DIV/0!</v>
      </c>
      <c r="M27" s="12" t="e">
        <f t="shared" si="11"/>
        <v>#DIV/0!</v>
      </c>
      <c r="N27" s="12"/>
      <c r="O27" s="12"/>
    </row>
    <row r="28" spans="1:20" ht="25.5" hidden="1" x14ac:dyDescent="0.25">
      <c r="A28" s="58"/>
      <c r="B28" s="58"/>
      <c r="C28" s="13" t="s">
        <v>41</v>
      </c>
      <c r="D28" s="37" t="s">
        <v>14</v>
      </c>
      <c r="E28" s="15"/>
      <c r="F28" s="15"/>
      <c r="G28" s="15"/>
      <c r="H28" s="15"/>
      <c r="I28" s="15"/>
      <c r="J28" s="15"/>
      <c r="K28" s="15"/>
      <c r="L28" s="15"/>
      <c r="M28" s="14"/>
      <c r="N28" s="14"/>
      <c r="O28" s="14"/>
    </row>
    <row r="29" spans="1:20" hidden="1" x14ac:dyDescent="0.25">
      <c r="A29" s="58"/>
      <c r="B29" s="58"/>
      <c r="C29" s="13" t="s">
        <v>42</v>
      </c>
      <c r="D29" s="37" t="s">
        <v>14</v>
      </c>
      <c r="E29" s="15"/>
      <c r="F29" s="15"/>
      <c r="G29" s="15"/>
      <c r="H29" s="15"/>
      <c r="I29" s="15"/>
      <c r="J29" s="15"/>
      <c r="K29" s="15"/>
      <c r="L29" s="15"/>
      <c r="M29" s="14"/>
      <c r="N29" s="14"/>
      <c r="O29" s="14"/>
    </row>
    <row r="30" spans="1:20" ht="38.25" hidden="1" x14ac:dyDescent="0.25">
      <c r="A30" s="58"/>
      <c r="B30" s="58"/>
      <c r="C30" s="18" t="s">
        <v>43</v>
      </c>
      <c r="D30" s="11" t="s">
        <v>14</v>
      </c>
      <c r="E30" s="12" t="e">
        <f t="shared" ref="E30:M30" si="12">E31/E32*100</f>
        <v>#DIV/0!</v>
      </c>
      <c r="F30" s="12" t="e">
        <f t="shared" si="12"/>
        <v>#DIV/0!</v>
      </c>
      <c r="G30" s="12"/>
      <c r="H30" s="12"/>
      <c r="I30" s="12" t="e">
        <f t="shared" si="12"/>
        <v>#DIV/0!</v>
      </c>
      <c r="J30" s="12" t="e">
        <f t="shared" si="12"/>
        <v>#DIV/0!</v>
      </c>
      <c r="K30" s="12" t="e">
        <f t="shared" si="12"/>
        <v>#DIV/0!</v>
      </c>
      <c r="L30" s="12" t="e">
        <f t="shared" si="12"/>
        <v>#DIV/0!</v>
      </c>
      <c r="M30" s="12" t="e">
        <f t="shared" si="12"/>
        <v>#DIV/0!</v>
      </c>
      <c r="N30" s="12"/>
      <c r="O30" s="12"/>
    </row>
    <row r="31" spans="1:20" ht="25.5" hidden="1" x14ac:dyDescent="0.25">
      <c r="A31" s="58"/>
      <c r="B31" s="58"/>
      <c r="C31" s="17" t="s">
        <v>44</v>
      </c>
      <c r="D31" s="37" t="s">
        <v>14</v>
      </c>
      <c r="E31" s="15"/>
      <c r="F31" s="15"/>
      <c r="G31" s="15"/>
      <c r="H31" s="15"/>
      <c r="I31" s="15"/>
      <c r="J31" s="15"/>
      <c r="K31" s="15"/>
      <c r="L31" s="15"/>
      <c r="M31" s="14"/>
      <c r="N31" s="14"/>
      <c r="O31" s="14"/>
    </row>
    <row r="32" spans="1:20" hidden="1" x14ac:dyDescent="0.25">
      <c r="A32" s="58"/>
      <c r="B32" s="58"/>
      <c r="C32" s="13" t="s">
        <v>42</v>
      </c>
      <c r="D32" s="37" t="s">
        <v>14</v>
      </c>
      <c r="E32" s="15"/>
      <c r="F32" s="15"/>
      <c r="G32" s="15"/>
      <c r="H32" s="15"/>
      <c r="I32" s="15"/>
      <c r="J32" s="15"/>
      <c r="K32" s="15"/>
      <c r="L32" s="15"/>
      <c r="M32" s="14"/>
      <c r="N32" s="14"/>
      <c r="O32" s="14"/>
    </row>
    <row r="33" spans="1:20" ht="51" hidden="1" x14ac:dyDescent="0.25">
      <c r="A33" s="58">
        <v>2</v>
      </c>
      <c r="B33" s="58" t="s">
        <v>45</v>
      </c>
      <c r="C33" s="18" t="s">
        <v>46</v>
      </c>
      <c r="D33" s="11" t="s">
        <v>21</v>
      </c>
      <c r="E33" s="12" t="e">
        <f>E34/E35</f>
        <v>#DIV/0!</v>
      </c>
      <c r="F33" s="12" t="e">
        <f t="shared" ref="F33:M33" si="13">F34/F35</f>
        <v>#DIV/0!</v>
      </c>
      <c r="G33" s="12"/>
      <c r="H33" s="12"/>
      <c r="I33" s="12" t="e">
        <f t="shared" si="13"/>
        <v>#DIV/0!</v>
      </c>
      <c r="J33" s="12" t="e">
        <f t="shared" si="13"/>
        <v>#DIV/0!</v>
      </c>
      <c r="K33" s="12" t="e">
        <f t="shared" si="13"/>
        <v>#DIV/0!</v>
      </c>
      <c r="L33" s="12" t="e">
        <f t="shared" si="13"/>
        <v>#DIV/0!</v>
      </c>
      <c r="M33" s="12" t="e">
        <f t="shared" si="13"/>
        <v>#DIV/0!</v>
      </c>
      <c r="N33" s="12"/>
      <c r="O33" s="12"/>
    </row>
    <row r="34" spans="1:20" ht="76.5" hidden="1" x14ac:dyDescent="0.25">
      <c r="A34" s="58"/>
      <c r="B34" s="58"/>
      <c r="C34" s="17" t="s">
        <v>47</v>
      </c>
      <c r="D34" s="37" t="s">
        <v>14</v>
      </c>
      <c r="E34" s="15"/>
      <c r="F34" s="15"/>
      <c r="G34" s="15"/>
      <c r="H34" s="15"/>
      <c r="I34" s="15"/>
      <c r="J34" s="15"/>
      <c r="K34" s="15"/>
      <c r="L34" s="15"/>
      <c r="M34" s="14"/>
      <c r="N34" s="14"/>
      <c r="O34" s="14"/>
    </row>
    <row r="35" spans="1:20" hidden="1" x14ac:dyDescent="0.25">
      <c r="A35" s="58"/>
      <c r="B35" s="58"/>
      <c r="C35" s="17" t="s">
        <v>23</v>
      </c>
      <c r="D35" s="37" t="s">
        <v>24</v>
      </c>
      <c r="E35" s="15"/>
      <c r="F35" s="15"/>
      <c r="G35" s="15"/>
      <c r="H35" s="15"/>
      <c r="I35" s="15"/>
      <c r="J35" s="15"/>
      <c r="K35" s="15"/>
      <c r="L35" s="15"/>
      <c r="M35" s="14"/>
      <c r="N35" s="14"/>
      <c r="O35" s="14"/>
    </row>
    <row r="36" spans="1:20" hidden="1" x14ac:dyDescent="0.25">
      <c r="A36" s="58">
        <v>2</v>
      </c>
      <c r="B36" s="58" t="s">
        <v>48</v>
      </c>
      <c r="C36" s="18" t="s">
        <v>49</v>
      </c>
      <c r="D36" s="11" t="s">
        <v>50</v>
      </c>
      <c r="E36" s="12" t="e">
        <f t="shared" ref="E36:M36" si="14">E37/E38</f>
        <v>#DIV/0!</v>
      </c>
      <c r="F36" s="12" t="e">
        <f t="shared" si="14"/>
        <v>#DIV/0!</v>
      </c>
      <c r="G36" s="12"/>
      <c r="H36" s="12"/>
      <c r="I36" s="12" t="e">
        <f t="shared" si="14"/>
        <v>#DIV/0!</v>
      </c>
      <c r="J36" s="12" t="e">
        <f t="shared" si="14"/>
        <v>#DIV/0!</v>
      </c>
      <c r="K36" s="12" t="e">
        <f t="shared" si="14"/>
        <v>#DIV/0!</v>
      </c>
      <c r="L36" s="12" t="e">
        <f t="shared" si="14"/>
        <v>#DIV/0!</v>
      </c>
      <c r="M36" s="12" t="e">
        <f t="shared" si="14"/>
        <v>#DIV/0!</v>
      </c>
      <c r="N36" s="12"/>
      <c r="O36" s="12"/>
    </row>
    <row r="37" spans="1:20" hidden="1" x14ac:dyDescent="0.25">
      <c r="A37" s="58"/>
      <c r="B37" s="58"/>
      <c r="C37" s="17" t="s">
        <v>51</v>
      </c>
      <c r="D37" s="37" t="s">
        <v>52</v>
      </c>
      <c r="E37" s="15"/>
      <c r="F37" s="15"/>
      <c r="G37" s="15"/>
      <c r="H37" s="15"/>
      <c r="I37" s="15"/>
      <c r="J37" s="15"/>
      <c r="K37" s="15"/>
      <c r="L37" s="15"/>
      <c r="M37" s="14"/>
      <c r="N37" s="14"/>
      <c r="O37" s="14"/>
    </row>
    <row r="38" spans="1:20" hidden="1" x14ac:dyDescent="0.25">
      <c r="A38" s="58"/>
      <c r="B38" s="58"/>
      <c r="C38" s="17" t="s">
        <v>53</v>
      </c>
      <c r="D38" s="37" t="s">
        <v>29</v>
      </c>
      <c r="E38" s="15"/>
      <c r="F38" s="15"/>
      <c r="G38" s="15"/>
      <c r="H38" s="15"/>
      <c r="I38" s="15"/>
      <c r="J38" s="15"/>
      <c r="K38" s="15"/>
      <c r="L38" s="15"/>
      <c r="M38" s="14"/>
      <c r="N38" s="14"/>
      <c r="O38" s="14"/>
    </row>
    <row r="39" spans="1:20" ht="25.5" hidden="1" x14ac:dyDescent="0.25">
      <c r="A39" s="58"/>
      <c r="B39" s="58"/>
      <c r="C39" s="48" t="s">
        <v>26</v>
      </c>
      <c r="D39" s="49" t="s">
        <v>27</v>
      </c>
      <c r="E39" s="12" t="e">
        <f t="shared" ref="E39:M39" si="15">E40/E41</f>
        <v>#DIV/0!</v>
      </c>
      <c r="F39" s="12" t="e">
        <f t="shared" si="15"/>
        <v>#DIV/0!</v>
      </c>
      <c r="G39" s="12"/>
      <c r="H39" s="12"/>
      <c r="I39" s="12" t="e">
        <f t="shared" si="15"/>
        <v>#DIV/0!</v>
      </c>
      <c r="J39" s="12" t="e">
        <f t="shared" si="15"/>
        <v>#DIV/0!</v>
      </c>
      <c r="K39" s="12" t="e">
        <f t="shared" si="15"/>
        <v>#DIV/0!</v>
      </c>
      <c r="L39" s="12" t="e">
        <f t="shared" si="15"/>
        <v>#DIV/0!</v>
      </c>
      <c r="M39" s="12" t="e">
        <f t="shared" si="15"/>
        <v>#DIV/0!</v>
      </c>
      <c r="N39" s="12"/>
      <c r="O39" s="12"/>
    </row>
    <row r="40" spans="1:20" hidden="1" x14ac:dyDescent="0.25">
      <c r="A40" s="58"/>
      <c r="B40" s="58"/>
      <c r="C40" s="17" t="s">
        <v>28</v>
      </c>
      <c r="D40" s="37" t="s">
        <v>29</v>
      </c>
      <c r="E40" s="15"/>
      <c r="F40" s="15"/>
      <c r="G40" s="15"/>
      <c r="H40" s="15"/>
      <c r="I40" s="15"/>
      <c r="J40" s="15"/>
      <c r="K40" s="15"/>
      <c r="L40" s="15"/>
      <c r="M40" s="14"/>
      <c r="N40" s="14"/>
      <c r="O40" s="14"/>
    </row>
    <row r="41" spans="1:20" hidden="1" x14ac:dyDescent="0.25">
      <c r="A41" s="58"/>
      <c r="B41" s="58"/>
      <c r="C41" s="17" t="s">
        <v>30</v>
      </c>
      <c r="D41" s="37" t="s">
        <v>29</v>
      </c>
      <c r="E41" s="15"/>
      <c r="F41" s="15"/>
      <c r="G41" s="15"/>
      <c r="H41" s="15"/>
      <c r="I41" s="15"/>
      <c r="J41" s="15"/>
      <c r="K41" s="15"/>
      <c r="L41" s="15"/>
      <c r="M41" s="14"/>
      <c r="N41" s="14"/>
      <c r="O41" s="14"/>
    </row>
    <row r="42" spans="1:20" x14ac:dyDescent="0.25">
      <c r="A42" s="66" t="s">
        <v>54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T42" s="54"/>
    </row>
    <row r="43" spans="1:20" ht="25.5" x14ac:dyDescent="0.25">
      <c r="A43" s="58">
        <v>1</v>
      </c>
      <c r="B43" s="58" t="s">
        <v>55</v>
      </c>
      <c r="C43" s="10" t="s">
        <v>56</v>
      </c>
      <c r="D43" s="11" t="s">
        <v>14</v>
      </c>
      <c r="E43" s="12" t="e">
        <f>E44/E45*100</f>
        <v>#DIV/0!</v>
      </c>
      <c r="F43" s="12" t="e">
        <f>F44/F45*100</f>
        <v>#DIV/0!</v>
      </c>
      <c r="G43" s="12">
        <f>G44/G45*100</f>
        <v>0</v>
      </c>
      <c r="H43" s="12">
        <f t="shared" ref="H43:O43" si="16">H44/H45*100</f>
        <v>0</v>
      </c>
      <c r="I43" s="12">
        <f t="shared" si="16"/>
        <v>0</v>
      </c>
      <c r="J43" s="12">
        <f t="shared" si="16"/>
        <v>0</v>
      </c>
      <c r="K43" s="12">
        <f t="shared" si="16"/>
        <v>0</v>
      </c>
      <c r="L43" s="12">
        <f t="shared" si="16"/>
        <v>0</v>
      </c>
      <c r="M43" s="12">
        <f t="shared" si="16"/>
        <v>0</v>
      </c>
      <c r="N43" s="12">
        <f t="shared" si="16"/>
        <v>0</v>
      </c>
      <c r="O43" s="12">
        <f t="shared" si="16"/>
        <v>0</v>
      </c>
    </row>
    <row r="44" spans="1:20" x14ac:dyDescent="0.25">
      <c r="A44" s="58"/>
      <c r="B44" s="58"/>
      <c r="C44" s="13" t="s">
        <v>57</v>
      </c>
      <c r="D44" s="37" t="s">
        <v>14</v>
      </c>
      <c r="E44" s="15"/>
      <c r="F44" s="15"/>
      <c r="G44" s="28">
        <f>[5]Уржум!G44</f>
        <v>0</v>
      </c>
      <c r="H44" s="28">
        <v>0</v>
      </c>
      <c r="I44" s="28">
        <f>[5]Уржум!G44</f>
        <v>0</v>
      </c>
      <c r="J44" s="28">
        <f>[5]Уржум!H44</f>
        <v>0</v>
      </c>
      <c r="K44" s="28">
        <f>[5]Уржум!I44</f>
        <v>0</v>
      </c>
      <c r="L44" s="28">
        <f>[5]Уржум!J44</f>
        <v>0</v>
      </c>
      <c r="M44" s="28">
        <f>[5]Уржум!K44</f>
        <v>0</v>
      </c>
      <c r="N44" s="28">
        <f>[5]Уржум!L44</f>
        <v>0</v>
      </c>
      <c r="O44" s="28">
        <f>[5]Уржум!M44</f>
        <v>0</v>
      </c>
    </row>
    <row r="45" spans="1:20" ht="18" customHeight="1" x14ac:dyDescent="0.25">
      <c r="A45" s="58"/>
      <c r="B45" s="58"/>
      <c r="C45" s="13" t="s">
        <v>58</v>
      </c>
      <c r="D45" s="37" t="s">
        <v>14</v>
      </c>
      <c r="E45" s="15"/>
      <c r="F45" s="15"/>
      <c r="G45" s="29">
        <f>[5]Дружба!G45</f>
        <v>6096</v>
      </c>
      <c r="H45" s="23">
        <f t="shared" ref="H45:O45" si="17">G45</f>
        <v>6096</v>
      </c>
      <c r="I45" s="29">
        <f t="shared" si="17"/>
        <v>6096</v>
      </c>
      <c r="J45" s="30">
        <f t="shared" si="17"/>
        <v>6096</v>
      </c>
      <c r="K45" s="30">
        <f t="shared" si="17"/>
        <v>6096</v>
      </c>
      <c r="L45" s="30">
        <f t="shared" si="17"/>
        <v>6096</v>
      </c>
      <c r="M45" s="30">
        <f t="shared" si="17"/>
        <v>6096</v>
      </c>
      <c r="N45" s="30">
        <f t="shared" si="17"/>
        <v>6096</v>
      </c>
      <c r="O45" s="30">
        <f t="shared" si="17"/>
        <v>6096</v>
      </c>
    </row>
    <row r="46" spans="1:20" ht="25.5" hidden="1" x14ac:dyDescent="0.25">
      <c r="A46" s="58"/>
      <c r="B46" s="58"/>
      <c r="C46" s="18" t="s">
        <v>59</v>
      </c>
      <c r="D46" s="11" t="s">
        <v>14</v>
      </c>
      <c r="E46" s="12" t="e">
        <f>E47/E48*100</f>
        <v>#DIV/0!</v>
      </c>
      <c r="F46" s="12" t="e">
        <f>F47/F48*100</f>
        <v>#DIV/0!</v>
      </c>
      <c r="G46" s="12"/>
      <c r="H46" s="12"/>
      <c r="I46" s="12"/>
      <c r="J46" s="12"/>
      <c r="K46" s="12"/>
      <c r="L46" s="12"/>
      <c r="M46" s="12"/>
      <c r="N46" s="12"/>
      <c r="O46" s="12"/>
    </row>
    <row r="47" spans="1:20" hidden="1" x14ac:dyDescent="0.25">
      <c r="A47" s="58"/>
      <c r="B47" s="58"/>
      <c r="C47" s="17" t="s">
        <v>60</v>
      </c>
      <c r="D47" s="37" t="s">
        <v>14</v>
      </c>
      <c r="E47" s="15"/>
      <c r="F47" s="15"/>
      <c r="G47" s="28"/>
      <c r="H47" s="28"/>
      <c r="I47" s="28"/>
      <c r="J47" s="28"/>
      <c r="K47" s="28"/>
      <c r="L47" s="28"/>
      <c r="M47" s="28"/>
      <c r="N47" s="28"/>
      <c r="O47" s="28"/>
    </row>
    <row r="48" spans="1:20" hidden="1" x14ac:dyDescent="0.25">
      <c r="A48" s="58"/>
      <c r="B48" s="58"/>
      <c r="C48" s="17" t="s">
        <v>61</v>
      </c>
      <c r="D48" s="37" t="s">
        <v>14</v>
      </c>
      <c r="E48" s="15"/>
      <c r="F48" s="15"/>
      <c r="G48" s="28"/>
      <c r="H48" s="28"/>
      <c r="I48" s="28"/>
      <c r="J48" s="28"/>
      <c r="K48" s="28"/>
      <c r="L48" s="28"/>
      <c r="M48" s="28"/>
      <c r="N48" s="28"/>
      <c r="O48" s="28"/>
    </row>
    <row r="49" spans="1:20" ht="38.25" hidden="1" x14ac:dyDescent="0.25">
      <c r="A49" s="58"/>
      <c r="B49" s="58"/>
      <c r="C49" s="18" t="s">
        <v>62</v>
      </c>
      <c r="D49" s="11" t="s">
        <v>14</v>
      </c>
      <c r="E49" s="12" t="e">
        <f>E50/E51*100</f>
        <v>#DIV/0!</v>
      </c>
      <c r="F49" s="12" t="e">
        <f>F50/F51*100</f>
        <v>#DIV/0!</v>
      </c>
      <c r="G49" s="12"/>
      <c r="H49" s="12"/>
      <c r="I49" s="12"/>
      <c r="J49" s="12"/>
      <c r="K49" s="12"/>
      <c r="L49" s="12"/>
      <c r="M49" s="12"/>
      <c r="N49" s="12"/>
      <c r="O49" s="12"/>
    </row>
    <row r="50" spans="1:20" ht="25.5" hidden="1" x14ac:dyDescent="0.25">
      <c r="A50" s="58"/>
      <c r="B50" s="58"/>
      <c r="C50" s="17" t="s">
        <v>63</v>
      </c>
      <c r="D50" s="37" t="s">
        <v>14</v>
      </c>
      <c r="E50" s="15"/>
      <c r="F50" s="15"/>
      <c r="G50" s="28"/>
      <c r="H50" s="28"/>
      <c r="I50" s="28"/>
      <c r="J50" s="28"/>
      <c r="K50" s="28"/>
      <c r="L50" s="28"/>
      <c r="M50" s="28"/>
      <c r="N50" s="28"/>
      <c r="O50" s="28"/>
    </row>
    <row r="51" spans="1:20" hidden="1" x14ac:dyDescent="0.25">
      <c r="A51" s="58"/>
      <c r="B51" s="58"/>
      <c r="C51" s="17" t="s">
        <v>64</v>
      </c>
      <c r="D51" s="37" t="s">
        <v>14</v>
      </c>
      <c r="E51" s="15"/>
      <c r="F51" s="15"/>
      <c r="G51" s="28"/>
      <c r="H51" s="28"/>
      <c r="I51" s="28"/>
      <c r="J51" s="28"/>
      <c r="K51" s="28"/>
      <c r="L51" s="28"/>
      <c r="M51" s="28"/>
      <c r="N51" s="28"/>
      <c r="O51" s="28"/>
    </row>
    <row r="52" spans="1:20" x14ac:dyDescent="0.25">
      <c r="A52" s="58">
        <v>2</v>
      </c>
      <c r="B52" s="58" t="s">
        <v>65</v>
      </c>
      <c r="C52" s="18" t="s">
        <v>66</v>
      </c>
      <c r="D52" s="11" t="s">
        <v>21</v>
      </c>
      <c r="E52" s="12" t="e">
        <f t="shared" ref="E52:O52" si="18">E53/E54</f>
        <v>#DIV/0!</v>
      </c>
      <c r="F52" s="12" t="e">
        <f t="shared" si="18"/>
        <v>#DIV/0!</v>
      </c>
      <c r="G52" s="50">
        <f t="shared" si="18"/>
        <v>0</v>
      </c>
      <c r="H52" s="50">
        <f t="shared" si="18"/>
        <v>0.31655587211142766</v>
      </c>
      <c r="I52" s="12">
        <f t="shared" si="18"/>
        <v>0.31655587211142766</v>
      </c>
      <c r="J52" s="12">
        <f t="shared" si="18"/>
        <v>0.31655587211142766</v>
      </c>
      <c r="K52" s="12">
        <f t="shared" si="18"/>
        <v>0.31655587211142766</v>
      </c>
      <c r="L52" s="12">
        <f t="shared" si="18"/>
        <v>0.31655587211142766</v>
      </c>
      <c r="M52" s="12">
        <f t="shared" si="18"/>
        <v>0.31655587211142766</v>
      </c>
      <c r="N52" s="12">
        <f t="shared" si="18"/>
        <v>0.31655587211142766</v>
      </c>
      <c r="O52" s="12">
        <f t="shared" si="18"/>
        <v>0.31655587211142766</v>
      </c>
    </row>
    <row r="53" spans="1:20" x14ac:dyDescent="0.25">
      <c r="A53" s="58"/>
      <c r="B53" s="58"/>
      <c r="C53" s="17" t="s">
        <v>67</v>
      </c>
      <c r="D53" s="37" t="s">
        <v>14</v>
      </c>
      <c r="E53" s="15"/>
      <c r="F53" s="15"/>
      <c r="G53" s="51">
        <v>0</v>
      </c>
      <c r="H53" s="51">
        <v>1</v>
      </c>
      <c r="I53" s="28">
        <f>H53</f>
        <v>1</v>
      </c>
      <c r="J53" s="28">
        <f t="shared" ref="J53:O53" si="19">I53</f>
        <v>1</v>
      </c>
      <c r="K53" s="28">
        <f t="shared" si="19"/>
        <v>1</v>
      </c>
      <c r="L53" s="28">
        <f t="shared" si="19"/>
        <v>1</v>
      </c>
      <c r="M53" s="28">
        <f t="shared" si="19"/>
        <v>1</v>
      </c>
      <c r="N53" s="28">
        <f t="shared" si="19"/>
        <v>1</v>
      </c>
      <c r="O53" s="28">
        <f t="shared" si="19"/>
        <v>1</v>
      </c>
    </row>
    <row r="54" spans="1:20" ht="17.25" customHeight="1" x14ac:dyDescent="0.25">
      <c r="A54" s="58"/>
      <c r="B54" s="58"/>
      <c r="C54" s="17" t="s">
        <v>68</v>
      </c>
      <c r="D54" s="37" t="s">
        <v>24</v>
      </c>
      <c r="E54" s="15"/>
      <c r="F54" s="15"/>
      <c r="G54" s="31">
        <f>[5]Дружба!G54</f>
        <v>3.1589999999999998</v>
      </c>
      <c r="H54" s="31">
        <f>[5]Дружба!H54</f>
        <v>3.1589999999999998</v>
      </c>
      <c r="I54" s="31">
        <f>[5]Дружба!I54</f>
        <v>3.1589999999999998</v>
      </c>
      <c r="J54" s="31">
        <f>[5]Дружба!J54</f>
        <v>3.1589999999999998</v>
      </c>
      <c r="K54" s="31">
        <f>[5]Дружба!K54</f>
        <v>3.1589999999999998</v>
      </c>
      <c r="L54" s="31">
        <f>[5]Дружба!L54</f>
        <v>3.1589999999999998</v>
      </c>
      <c r="M54" s="31">
        <f>[5]Дружба!M54</f>
        <v>3.1589999999999998</v>
      </c>
      <c r="N54" s="31">
        <f>M54</f>
        <v>3.1589999999999998</v>
      </c>
      <c r="O54" s="31">
        <f>N54</f>
        <v>3.1589999999999998</v>
      </c>
    </row>
    <row r="55" spans="1:20" ht="25.5" hidden="1" x14ac:dyDescent="0.25">
      <c r="A55" s="58">
        <v>3</v>
      </c>
      <c r="B55" s="58" t="s">
        <v>48</v>
      </c>
      <c r="C55" s="18" t="s">
        <v>69</v>
      </c>
      <c r="D55" s="11" t="s">
        <v>32</v>
      </c>
      <c r="E55" s="12" t="e">
        <f>E56/E57</f>
        <v>#DIV/0!</v>
      </c>
      <c r="F55" s="12" t="e">
        <f>F56/F57</f>
        <v>#DIV/0!</v>
      </c>
      <c r="G55" s="12" t="e">
        <f>[5]Уржум!G55</f>
        <v>#DIV/0!</v>
      </c>
      <c r="H55" s="12" t="e">
        <f>[5]Уржум!H55</f>
        <v>#DIV/0!</v>
      </c>
      <c r="I55" s="12" t="e">
        <f>[5]Уржум!G55</f>
        <v>#DIV/0!</v>
      </c>
      <c r="J55" s="12" t="e">
        <f>[5]Уржум!H55</f>
        <v>#DIV/0!</v>
      </c>
      <c r="K55" s="12" t="e">
        <f>[5]Уржум!I55</f>
        <v>#DIV/0!</v>
      </c>
      <c r="L55" s="12" t="e">
        <f>[5]Уржум!J55</f>
        <v>#DIV/0!</v>
      </c>
      <c r="M55" s="12" t="e">
        <f>[5]Уржум!K55</f>
        <v>#DIV/0!</v>
      </c>
      <c r="N55" s="12" t="e">
        <f>[5]Уржум!L55</f>
        <v>#DIV/0!</v>
      </c>
      <c r="O55" s="12" t="e">
        <f>[5]Уржум!M55</f>
        <v>#DIV/0!</v>
      </c>
    </row>
    <row r="56" spans="1:20" hidden="1" x14ac:dyDescent="0.25">
      <c r="A56" s="58"/>
      <c r="B56" s="58"/>
      <c r="C56" s="45" t="s">
        <v>33</v>
      </c>
      <c r="D56" s="37" t="s">
        <v>34</v>
      </c>
      <c r="E56" s="15"/>
      <c r="F56" s="15"/>
      <c r="G56" s="28"/>
      <c r="H56" s="28"/>
      <c r="I56" s="28"/>
      <c r="J56" s="28"/>
      <c r="K56" s="28"/>
      <c r="L56" s="28"/>
      <c r="M56" s="28"/>
      <c r="N56" s="28"/>
      <c r="O56" s="28"/>
    </row>
    <row r="57" spans="1:20" hidden="1" x14ac:dyDescent="0.25">
      <c r="A57" s="58"/>
      <c r="B57" s="58"/>
      <c r="C57" s="17" t="s">
        <v>70</v>
      </c>
      <c r="D57" s="37" t="s">
        <v>29</v>
      </c>
      <c r="E57" s="15"/>
      <c r="F57" s="15"/>
      <c r="G57" s="29"/>
      <c r="H57" s="29"/>
      <c r="I57" s="29"/>
      <c r="J57" s="29"/>
      <c r="K57" s="29"/>
      <c r="L57" s="29"/>
      <c r="M57" s="29"/>
      <c r="N57" s="29"/>
      <c r="O57" s="29"/>
    </row>
    <row r="58" spans="1:20" ht="25.5" x14ac:dyDescent="0.25">
      <c r="A58" s="58"/>
      <c r="B58" s="58"/>
      <c r="C58" s="18" t="s">
        <v>71</v>
      </c>
      <c r="D58" s="11" t="s">
        <v>32</v>
      </c>
      <c r="E58" s="12" t="e">
        <f>E59/E60</f>
        <v>#DIV/0!</v>
      </c>
      <c r="F58" s="12" t="e">
        <f>F59/F60</f>
        <v>#DIV/0!</v>
      </c>
      <c r="G58" s="32">
        <f>G59/G60</f>
        <v>0</v>
      </c>
      <c r="H58" s="32">
        <f>H59/H60</f>
        <v>0.22000000000000003</v>
      </c>
      <c r="I58" s="32">
        <f>I59/I60</f>
        <v>0.22000000000000003</v>
      </c>
      <c r="J58" s="33">
        <f t="shared" ref="J58:K58" si="20">J59/J60</f>
        <v>0.22000000000000003</v>
      </c>
      <c r="K58" s="32">
        <f t="shared" si="20"/>
        <v>0.22000000000000003</v>
      </c>
      <c r="L58" s="57">
        <v>0.21990000000000001</v>
      </c>
      <c r="M58" s="57">
        <v>0.21990000000000001</v>
      </c>
      <c r="N58" s="57">
        <v>0.2198</v>
      </c>
      <c r="O58" s="57">
        <v>0.21970000000000001</v>
      </c>
      <c r="Q58" s="56"/>
      <c r="R58" s="56"/>
      <c r="S58" s="56"/>
      <c r="T58" s="56"/>
    </row>
    <row r="59" spans="1:20" ht="15" customHeight="1" x14ac:dyDescent="0.25">
      <c r="A59" s="58"/>
      <c r="B59" s="58"/>
      <c r="C59" s="45" t="s">
        <v>33</v>
      </c>
      <c r="D59" s="37" t="s">
        <v>34</v>
      </c>
      <c r="E59" s="15"/>
      <c r="F59" s="15"/>
      <c r="G59" s="29"/>
      <c r="H59" s="29">
        <f>[5]Дружба!H59</f>
        <v>1341.1200000000001</v>
      </c>
      <c r="I59" s="29">
        <f>[5]Дружба!I59</f>
        <v>1341.1200000000001</v>
      </c>
      <c r="J59" s="30">
        <f>[5]Дружба!J59</f>
        <v>1341.1200000000001</v>
      </c>
      <c r="K59" s="30">
        <f>[5]Дружба!K59</f>
        <v>1341.1200000000001</v>
      </c>
      <c r="L59" s="30">
        <f>L58*L60</f>
        <v>1340.5104000000001</v>
      </c>
      <c r="M59" s="30">
        <f t="shared" ref="M59:O59" si="21">M58*M60</f>
        <v>1340.5104000000001</v>
      </c>
      <c r="N59" s="30">
        <f t="shared" si="21"/>
        <v>1339.9007999999999</v>
      </c>
      <c r="O59" s="30">
        <f t="shared" si="21"/>
        <v>1339.2912000000001</v>
      </c>
    </row>
    <row r="60" spans="1:20" ht="15" customHeight="1" x14ac:dyDescent="0.25">
      <c r="A60" s="58"/>
      <c r="B60" s="58"/>
      <c r="C60" s="34" t="s">
        <v>72</v>
      </c>
      <c r="D60" s="37" t="s">
        <v>29</v>
      </c>
      <c r="E60" s="15"/>
      <c r="F60" s="15"/>
      <c r="G60" s="29">
        <f>[5]Дружба!G60</f>
        <v>6096</v>
      </c>
      <c r="H60" s="29">
        <f>[5]Дружба!H60</f>
        <v>6096</v>
      </c>
      <c r="I60" s="29">
        <f>[5]Дружба!I60</f>
        <v>6096</v>
      </c>
      <c r="J60" s="29">
        <f>[5]Дружба!J60</f>
        <v>6096</v>
      </c>
      <c r="K60" s="29">
        <f>[5]Дружба!K60</f>
        <v>6096</v>
      </c>
      <c r="L60" s="29">
        <v>6096</v>
      </c>
      <c r="M60" s="29">
        <f>[5]Дружба!M60</f>
        <v>6096</v>
      </c>
      <c r="N60" s="29">
        <f>M60</f>
        <v>6096</v>
      </c>
      <c r="O60" s="29">
        <f>N60</f>
        <v>6096</v>
      </c>
    </row>
    <row r="61" spans="1:20" ht="42" customHeight="1" x14ac:dyDescent="0.25">
      <c r="A61" s="35" t="s">
        <v>73</v>
      </c>
      <c r="B61" s="69" t="s">
        <v>74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</row>
    <row r="62" spans="1:20" ht="25.5" customHeight="1" x14ac:dyDescent="0.25">
      <c r="B62" s="67" t="s">
        <v>75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1:20" ht="27.75" customHeight="1" x14ac:dyDescent="0.25">
      <c r="B63" s="67" t="s">
        <v>76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1:20" ht="26.25" customHeight="1" x14ac:dyDescent="0.25">
      <c r="B64" s="67" t="s">
        <v>77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20" ht="21.75" customHeight="1" x14ac:dyDescent="0.25">
      <c r="B65" s="67" t="s">
        <v>78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20" ht="27.75" customHeight="1" x14ac:dyDescent="0.25">
      <c r="B66" s="67" t="s">
        <v>79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20" ht="27.75" customHeight="1" x14ac:dyDescent="0.25">
      <c r="B67" s="67" t="s">
        <v>80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20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2:20" x14ac:dyDescent="0.25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2" spans="2:20" ht="16.5" x14ac:dyDescent="0.25">
      <c r="B72" s="52" t="s">
        <v>81</v>
      </c>
      <c r="C72" s="53" t="s">
        <v>82</v>
      </c>
      <c r="D72" s="39"/>
      <c r="E72" s="39"/>
      <c r="F72" s="39"/>
      <c r="G72" s="39"/>
      <c r="H72" s="39"/>
      <c r="I72" s="39"/>
      <c r="J72" s="68" t="s">
        <v>83</v>
      </c>
      <c r="K72" s="68"/>
    </row>
    <row r="73" spans="2:20" x14ac:dyDescent="0.25">
      <c r="C73" s="39"/>
      <c r="D73" s="39"/>
      <c r="E73" s="39"/>
      <c r="F73" s="39"/>
      <c r="G73" s="39"/>
      <c r="H73" s="39"/>
      <c r="I73" s="39"/>
    </row>
    <row r="74" spans="2:20" ht="16.5" x14ac:dyDescent="0.25">
      <c r="B74" s="53"/>
      <c r="C74" s="39"/>
      <c r="D74" s="39"/>
      <c r="E74" s="39"/>
      <c r="F74" s="39"/>
      <c r="G74" s="39"/>
      <c r="H74" s="39"/>
      <c r="I74" s="39"/>
      <c r="J74" s="39"/>
    </row>
    <row r="77" spans="2:20" x14ac:dyDescent="0.25">
      <c r="T77" s="54"/>
    </row>
  </sheetData>
  <mergeCells count="37">
    <mergeCell ref="B67:O67"/>
    <mergeCell ref="J72:K72"/>
    <mergeCell ref="B61:O61"/>
    <mergeCell ref="B62:O62"/>
    <mergeCell ref="B63:O63"/>
    <mergeCell ref="B64:O64"/>
    <mergeCell ref="B65:O65"/>
    <mergeCell ref="B66:O66"/>
    <mergeCell ref="A55:A60"/>
    <mergeCell ref="B55:B60"/>
    <mergeCell ref="A26:O26"/>
    <mergeCell ref="A27:A32"/>
    <mergeCell ref="B27:B32"/>
    <mergeCell ref="A33:A35"/>
    <mergeCell ref="B33:B35"/>
    <mergeCell ref="A36:A41"/>
    <mergeCell ref="B36:B41"/>
    <mergeCell ref="A42:O42"/>
    <mergeCell ref="A43:A51"/>
    <mergeCell ref="B43:B51"/>
    <mergeCell ref="A52:A54"/>
    <mergeCell ref="B52:B54"/>
    <mergeCell ref="A17:A25"/>
    <mergeCell ref="B17:B25"/>
    <mergeCell ref="A1:O1"/>
    <mergeCell ref="A3:O3"/>
    <mergeCell ref="A4:A5"/>
    <mergeCell ref="B4:B5"/>
    <mergeCell ref="C4:C5"/>
    <mergeCell ref="D4:D5"/>
    <mergeCell ref="E4:I4"/>
    <mergeCell ref="K4:O4"/>
    <mergeCell ref="A7:O7"/>
    <mergeCell ref="A8:A13"/>
    <mergeCell ref="B8:B13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2024-06-27T09:40:54Z</dcterms:modified>
</cp:coreProperties>
</file>